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Michalák Garáže opravy 160724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Architektonicko stav...'!$C$87:$K$321</definedName>
    <definedName name="_xlnm.Print_Area" localSheetId="1">'01 - Architektonicko stav...'!$C$4:$J$39,'01 - Architektonicko stav...'!$C$45:$J$69,'01 - Architektonicko stav...'!$C$75:$K$321</definedName>
    <definedName name="_xlnm.Print_Titles" localSheetId="1">'01 - Architektonicko stav...'!$87:$87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21"/>
  <c r="BH321"/>
  <c r="BG321"/>
  <c r="BF321"/>
  <c r="T321"/>
  <c r="T320"/>
  <c r="R321"/>
  <c r="R320"/>
  <c r="P321"/>
  <c r="P320"/>
  <c r="BI318"/>
  <c r="BH318"/>
  <c r="BG318"/>
  <c r="BF318"/>
  <c r="T318"/>
  <c r="R318"/>
  <c r="P318"/>
  <c r="BI303"/>
  <c r="BH303"/>
  <c r="BG303"/>
  <c r="BF303"/>
  <c r="T303"/>
  <c r="R303"/>
  <c r="P303"/>
  <c r="BI294"/>
  <c r="BH294"/>
  <c r="BG294"/>
  <c r="BF294"/>
  <c r="T294"/>
  <c r="R294"/>
  <c r="P294"/>
  <c r="BI287"/>
  <c r="BH287"/>
  <c r="BG287"/>
  <c r="BF287"/>
  <c r="T287"/>
  <c r="R287"/>
  <c r="P287"/>
  <c r="BI272"/>
  <c r="BH272"/>
  <c r="BG272"/>
  <c r="BF272"/>
  <c r="T272"/>
  <c r="R272"/>
  <c r="P272"/>
  <c r="BI257"/>
  <c r="BH257"/>
  <c r="BG257"/>
  <c r="BF257"/>
  <c r="T257"/>
  <c r="R257"/>
  <c r="P257"/>
  <c r="BI248"/>
  <c r="BH248"/>
  <c r="BG248"/>
  <c r="BF248"/>
  <c r="T248"/>
  <c r="R248"/>
  <c r="P248"/>
  <c r="BI239"/>
  <c r="BH239"/>
  <c r="BG239"/>
  <c r="BF239"/>
  <c r="T239"/>
  <c r="R239"/>
  <c r="P239"/>
  <c r="BI232"/>
  <c r="BH232"/>
  <c r="BG232"/>
  <c r="BF232"/>
  <c r="T232"/>
  <c r="R232"/>
  <c r="P232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3"/>
  <c r="BH203"/>
  <c r="BG203"/>
  <c r="BF203"/>
  <c r="T203"/>
  <c r="T202"/>
  <c r="R203"/>
  <c r="R202"/>
  <c r="P203"/>
  <c r="P202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64"/>
  <c r="BH164"/>
  <c r="BG164"/>
  <c r="BF164"/>
  <c r="T164"/>
  <c r="R164"/>
  <c r="P164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2" r="BK102"/>
  <c r="J212"/>
  <c r="BK108"/>
  <c r="J102"/>
  <c r="J131"/>
  <c r="BK195"/>
  <c r="J248"/>
  <c r="BK96"/>
  <c r="BK248"/>
  <c r="BK135"/>
  <c r="F36"/>
  <c r="J203"/>
  <c r="BK140"/>
  <c r="J303"/>
  <c r="J145"/>
  <c r="J318"/>
  <c r="J232"/>
  <c r="BK184"/>
  <c r="BK210"/>
  <c r="BK257"/>
  <c r="F35"/>
  <c r="BK303"/>
  <c r="J210"/>
  <c r="BK164"/>
  <c r="BK126"/>
  <c r="J126"/>
  <c r="BK272"/>
  <c r="J140"/>
  <c r="BK145"/>
  <c r="F37"/>
  <c r="J272"/>
  <c r="J294"/>
  <c r="J321"/>
  <c r="J120"/>
  <c r="BK239"/>
  <c r="BK318"/>
  <c r="BK321"/>
  <c r="J91"/>
  <c r="BK223"/>
  <c r="J223"/>
  <c r="J239"/>
  <c r="BK131"/>
  <c r="J189"/>
  <c r="BK219"/>
  <c r="BK114"/>
  <c r="BK216"/>
  <c r="BK91"/>
  <c r="J287"/>
  <c r="BK212"/>
  <c r="BK294"/>
  <c r="J114"/>
  <c r="BK189"/>
  <c r="J216"/>
  <c r="BK203"/>
  <c r="J108"/>
  <c r="J257"/>
  <c r="F34"/>
  <c r="BK287"/>
  <c r="J164"/>
  <c r="J96"/>
  <c r="J135"/>
  <c r="BK232"/>
  <c r="BK120"/>
  <c r="J34"/>
  <c r="J195"/>
  <c r="J219"/>
  <c r="J184"/>
  <c i="1" r="AS54"/>
  <c i="2" l="1" r="R101"/>
  <c r="R90"/>
  <c r="BK90"/>
  <c r="J90"/>
  <c r="J61"/>
  <c r="BK209"/>
  <c r="J209"/>
  <c r="J64"/>
  <c r="BK222"/>
  <c r="J222"/>
  <c r="J67"/>
  <c r="T90"/>
  <c r="P90"/>
  <c r="R209"/>
  <c r="P101"/>
  <c r="P222"/>
  <c r="P221"/>
  <c r="T101"/>
  <c r="T209"/>
  <c r="R222"/>
  <c r="R221"/>
  <c r="BK101"/>
  <c r="J101"/>
  <c r="J62"/>
  <c r="P209"/>
  <c r="T222"/>
  <c r="T221"/>
  <c r="BK218"/>
  <c r="J218"/>
  <c r="J65"/>
  <c r="BK202"/>
  <c r="J202"/>
  <c r="J63"/>
  <c r="BK320"/>
  <c r="J320"/>
  <c r="J68"/>
  <c r="F55"/>
  <c r="BE126"/>
  <c r="BE203"/>
  <c i="1" r="BB55"/>
  <c i="2" r="J52"/>
  <c r="BE108"/>
  <c r="BE145"/>
  <c r="BE321"/>
  <c r="E48"/>
  <c r="BE114"/>
  <c r="BE140"/>
  <c r="BE189"/>
  <c r="BE219"/>
  <c r="BE223"/>
  <c r="BE232"/>
  <c r="BE239"/>
  <c r="BE257"/>
  <c r="BE294"/>
  <c i="1" r="BC55"/>
  <c i="2" r="BE318"/>
  <c i="1" r="AW55"/>
  <c i="2" r="J55"/>
  <c r="BE102"/>
  <c r="BE120"/>
  <c r="BE131"/>
  <c r="BE195"/>
  <c r="BE210"/>
  <c r="BE216"/>
  <c r="BE248"/>
  <c r="BE272"/>
  <c r="BE303"/>
  <c i="1" r="BA55"/>
  <c i="2" r="BE91"/>
  <c r="BE96"/>
  <c r="BE135"/>
  <c r="BE164"/>
  <c r="BE184"/>
  <c r="BE212"/>
  <c r="BE287"/>
  <c i="1" r="BD55"/>
  <c r="BD54"/>
  <c r="W33"/>
  <c r="BB54"/>
  <c r="W31"/>
  <c r="BA54"/>
  <c r="W30"/>
  <c r="BC54"/>
  <c r="W32"/>
  <c i="2" l="1" r="P89"/>
  <c r="P88"/>
  <c i="1" r="AU55"/>
  <c i="2" r="T89"/>
  <c r="T88"/>
  <c r="R89"/>
  <c r="R88"/>
  <c r="BK89"/>
  <c r="J89"/>
  <c r="J60"/>
  <c r="BK221"/>
  <c r="J221"/>
  <c r="J66"/>
  <c i="1" r="AU54"/>
  <c i="2" r="J33"/>
  <c i="1" r="AV55"/>
  <c r="AT55"/>
  <c i="2" r="F33"/>
  <c i="1" r="AZ55"/>
  <c r="AZ54"/>
  <c r="W29"/>
  <c r="AW54"/>
  <c r="AK30"/>
  <c r="AX54"/>
  <c r="AY54"/>
  <c i="2" l="1" r="BK88"/>
  <c r="J88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<sst xmlns="http://schemas.openxmlformats.org/spreadsheetml/2006/main">
  <si>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</si>
  <si>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</si>
  <si>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</si>
  <si>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</si>
  <si>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</si>
  <si>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{48a6ab86-fc4a-4477-9e01-c839d8833a5e}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</si>
  <si>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</si>
  <si>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</si>
  <si>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</si>
  <si>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</si>
  <si>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</si>
  <si>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</si>
  <si>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</si>
  <si>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</si>
  <si>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N10422024a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</si>
  <si>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</si>
  <si>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</si>
  <si>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průmyslové podlahy v 1.NP v parkovacím objektu PO51 L.Hosáka p.č.225 k.ú.Dubina u Ostravy 2.Etapa</t>
  </si>
  <si>
    <t>KSO:</t>
  </si>
  <si>
    <t/>
  </si>
  <si>
    <t>CC-CZ:</t>
  </si>
  <si>
    <t>Místo:</t>
  </si>
  <si>
    <t xml:space="preserve"> </t>
  </si>
  <si>
    <t>Datum:</t>
  </si>
  <si>
    <t>3. 7. 2024</t>
  </si>
  <si>
    <t>Zadavatel:</t>
  </si>
  <si>
    <t>IČ:</t>
  </si>
  <si>
    <t>ÚMob Ostrava Jih, Horní 3,700 30 Ostava-Hrabůvka</t>
  </si>
  <si>
    <t>DIČ:</t>
  </si>
  <si>
    <t>Uchazeč:</t>
  </si>
  <si>
    <t>Vyplň údaj</t>
  </si>
  <si>
    <t>Projektant:</t>
  </si>
  <si>
    <t>Projekty Statika s.r.o.,Pionýrů 839, 738 01 FM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</si>
  <si>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</si>
  <si>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</si>
  <si>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</si>
  <si>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</si>
  <si>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</si>
  <si>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</si>
  <si>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</si>
  <si>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</si>
  <si>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</si>
  <si>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</si>
  <si>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</si>
  <si>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</si>
  <si>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</si>
  <si>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</si>
  <si>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</si>
  <si>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</si>
  <si>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</si>
  <si>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</si>
  <si>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</si>
  <si>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</si>
  <si>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</si>
  <si>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</si>
  <si>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</si>
  <si>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</si>
  <si>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</si>
  <si>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</si>
  <si>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</si>
  <si>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</si>
  <si>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</si>
  <si>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</si>
  <si>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</si>
  <si>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</si>
  <si>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</si>
  <si>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</si>
  <si>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</si>
  <si>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</si>
  <si>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</si>
  <si>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</si>
  <si>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</si>
  <si>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</si>
  <si>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</si>
  <si>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</si>
  <si>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</si>
  <si>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</si>
  <si>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 - 2.ETAPA</t>
  </si>
  <si>
    <t>STA</t>
  </si>
  <si>
    <t>1</t>
  </si>
  <si>
    <t>{f8e897ca-7c2d-4d8a-8d5e-f235ec848069}</t>
  </si>
  <si>
    <t>2</t>
  </si>
  <si>
    <t>KRYCÍ LIST SOUPISU PRACÍ</t>
  </si>
  <si>
    <t>Objekt:</t>
  </si>
  <si>
    <t>01 - Architektonicko stavební řešení - 2.ETAPA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</si>
  <si>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</si>
  <si>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</si>
  <si>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</si>
  <si>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</si>
  <si>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</si>
  <si>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</si>
  <si>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</si>
  <si>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</si>
  <si>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</si>
  <si>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</si>
  <si>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</si>
  <si>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777 - Podlahy lité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</si>
  <si>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</si>
  <si>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</si>
  <si>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</si>
  <si>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</si>
  <si>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</si>
  <si>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</si>
  <si>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</si>
  <si>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</si>
  <si>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</si>
  <si>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</si>
  <si>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</si>
  <si>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</si>
  <si>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</si>
  <si>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</si>
  <si>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</si>
  <si>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</si>
  <si>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</si>
  <si>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</si>
  <si>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</si>
  <si>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113155513</t>
  </si>
  <si>
    <t>Frézování betonového podkladu nebo krytu s naložením hmot na dopravní prostředek plochy do 500 m2 tloušťky vrstvy 50 mm</t>
  </si>
  <si>
    <t>m2</t>
  </si>
  <si>
    <t>CS ÚRS 2024 02</t>
  </si>
  <si>
    <t>4</t>
  </si>
  <si>
    <t>399738057</t>
  </si>
  <si>
    <t>Online PSC</t>
  </si>
  <si>
    <t>https://podminky.urs.cz/item/CS_URS_2024_02/113155513</t>
  </si>
  <si>
    <t>VV</t>
  </si>
  <si>
    <t>půdorys podlahy 1.NP 2.ETAPA</t>
  </si>
  <si>
    <t>20</t>
  </si>
  <si>
    <t>Součet</t>
  </si>
  <si>
    <t>113155521</t>
  </si>
  <si>
    <t>Frézování betonového podkladu nebo krytu s naložením hmot na dopravní prostředek plochy přes 500 do 1 000 m2 tloušťky vrstvy do 30 mm</t>
  </si>
  <si>
    <t>-1480553727</t>
  </si>
  <si>
    <t>https://podminky.urs.cz/item/CS_URS_2024_02/113155521</t>
  </si>
  <si>
    <t>půdorys 1.NP 2.etapa</t>
  </si>
  <si>
    <t>607,277-20</t>
  </si>
  <si>
    <t>6</t>
  </si>
  <si>
    <t>Úpravy povrchů, podlahy a osazování výplní</t>
  </si>
  <si>
    <t>3</t>
  </si>
  <si>
    <t>631311121</t>
  </si>
  <si>
    <t>Doplnění dosavadních mazanin prostým betonem s dodáním hmot, bez potěru, plochy jednotlivě do 1 m2 a tl. do 80 mm</t>
  </si>
  <si>
    <t>m3</t>
  </si>
  <si>
    <t>-267040729</t>
  </si>
  <si>
    <t>https://podminky.urs.cz/item/CS_URS_2024_02/631311121</t>
  </si>
  <si>
    <t>P</t>
  </si>
  <si>
    <t>Poznámka k položce:_x000d_
beton min. C30/37,XC1, XD3</t>
  </si>
  <si>
    <t>20*0,05</t>
  </si>
  <si>
    <t>631311236</t>
  </si>
  <si>
    <t>Mazanina z betonu prostého se zvýšenými nároky na prostředí tl. přes 120 do 240 mm tř. C 35/45</t>
  </si>
  <si>
    <t>-1956679043</t>
  </si>
  <si>
    <t>https://podminky.urs.cz/item/CS_URS_2024_02/631311236</t>
  </si>
  <si>
    <t>vjezd do garáží</t>
  </si>
  <si>
    <t>5,9*0,5*0,12</t>
  </si>
  <si>
    <t>5</t>
  </si>
  <si>
    <t>631319013</t>
  </si>
  <si>
    <t>Příplatek k cenám mazanin za úpravu povrchu mazaniny přehlazením, mazanina tl. přes 120 do 240 mm</t>
  </si>
  <si>
    <t>1368700572</t>
  </si>
  <si>
    <t>https://podminky.urs.cz/item/CS_URS_2024_02/631319013</t>
  </si>
  <si>
    <t>631319203</t>
  </si>
  <si>
    <t>Příplatek k cenám betonových mazanin za vyztužení ocelovými vlákny (drátkobeton) objemové vyztužení 25 kg/m3</t>
  </si>
  <si>
    <t>943012961</t>
  </si>
  <si>
    <t>https://podminky.urs.cz/item/CS_URS_2024_02/631319203</t>
  </si>
  <si>
    <t>7</t>
  </si>
  <si>
    <t>632453422</t>
  </si>
  <si>
    <t>Potěr průmyslový samonivelační ze suchých směsí podkladní pro těžký provoz, tl. přes 5 do 10 mm</t>
  </si>
  <si>
    <t>-432397475</t>
  </si>
  <si>
    <t>https://podminky.urs.cz/item/CS_URS_2024_02/632453422</t>
  </si>
  <si>
    <t>37</t>
  </si>
  <si>
    <t>8</t>
  </si>
  <si>
    <t>632601</t>
  </si>
  <si>
    <t>Zálivka trhlin epoxidem</t>
  </si>
  <si>
    <t>m</t>
  </si>
  <si>
    <t>vlastní</t>
  </si>
  <si>
    <t>-1881514049</t>
  </si>
  <si>
    <t>35</t>
  </si>
  <si>
    <t>9</t>
  </si>
  <si>
    <t>632683113</t>
  </si>
  <si>
    <t>Sešívání trhlin v betonových podlahách ocelovými sponkami se zálivkou pryskyřicí vzdálenosti sponek přes 15 do 20 cm</t>
  </si>
  <si>
    <t>-1575241365</t>
  </si>
  <si>
    <t>https://podminky.urs.cz/item/CS_URS_2024_02/632683113</t>
  </si>
  <si>
    <t>170</t>
  </si>
  <si>
    <t>10</t>
  </si>
  <si>
    <t>634911153</t>
  </si>
  <si>
    <t>Řezání dilatačních nebo smršťovacích spár v čerstvé betonové mazanině nebo potěru šířky přes 30 do 40 mm, hloubky přes 20 do 50 mm</t>
  </si>
  <si>
    <t>-1734422759</t>
  </si>
  <si>
    <t>https://podminky.urs.cz/item/CS_URS_2024_02/634911153</t>
  </si>
  <si>
    <t>125</t>
  </si>
  <si>
    <t>11</t>
  </si>
  <si>
    <t>915201</t>
  </si>
  <si>
    <t>Vodorovné dopravní značení stříkaným plastem dělící čára šířky 100 mm souvislá bílá základní</t>
  </si>
  <si>
    <t>1924670648</t>
  </si>
  <si>
    <t>5,6*2</t>
  </si>
  <si>
    <t>4,4</t>
  </si>
  <si>
    <t>4,4*2</t>
  </si>
  <si>
    <t>5*2</t>
  </si>
  <si>
    <t>12</t>
  </si>
  <si>
    <t>915611111</t>
  </si>
  <si>
    <t>Předznačení pro vodorovné značení stříkané barvou nebo prováděné z nátěrových hmot liniové dělicí čáry, vodicí proužky</t>
  </si>
  <si>
    <t>1190182190</t>
  </si>
  <si>
    <t>https://podminky.urs.cz/item/CS_URS_2024_02/915611111</t>
  </si>
  <si>
    <t>13</t>
  </si>
  <si>
    <t>953312125</t>
  </si>
  <si>
    <t>Vložky svislé do dilatačních spár z polystyrenových desek extrudovaných včetně dodání a osazení, v jakémkoliv zdivu přes 40 do 50 mm</t>
  </si>
  <si>
    <t>-567644820</t>
  </si>
  <si>
    <t>https://podminky.urs.cz/item/CS_URS_2024_02/953312125</t>
  </si>
  <si>
    <t>125*0,05</t>
  </si>
  <si>
    <t>14</t>
  </si>
  <si>
    <t>7701R</t>
  </si>
  <si>
    <t>Montáž profilů dilatačních</t>
  </si>
  <si>
    <t>16</t>
  </si>
  <si>
    <t>-1762059883</t>
  </si>
  <si>
    <t>17</t>
  </si>
  <si>
    <t>půdorys podlahy 1.NP 1.Etapa</t>
  </si>
  <si>
    <t>M</t>
  </si>
  <si>
    <t>2834R</t>
  </si>
  <si>
    <t xml:space="preserve">profil pryžový těsnící pro dilatační spáry </t>
  </si>
  <si>
    <t>524273338</t>
  </si>
  <si>
    <t>28,2*1,1 'Přepočtené koeficientem množství</t>
  </si>
  <si>
    <t>Ostatní konstrukce a práce, bourání</t>
  </si>
  <si>
    <t>965043331</t>
  </si>
  <si>
    <t>Bourání mazanin betonových s potěrem nebo teracem tl. do 100 mm, plochy do 4 m2</t>
  </si>
  <si>
    <t>-1770745984</t>
  </si>
  <si>
    <t>https://podminky.urs.cz/item/CS_URS_2024_02/965043331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</si>
  <si>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</si>
  <si>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</si>
  <si>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</si>
  <si>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</si>
  <si>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t</t>
  </si>
  <si>
    <t>-1449985701</t>
  </si>
  <si>
    <t>https://podminky.urs.cz/item/CS_URS_2024_02/997221551</t>
  </si>
  <si>
    <t>18</t>
  </si>
  <si>
    <t>997221559</t>
  </si>
  <si>
    <t>Vodorovná doprava suti bez naložení, ale se složením a s hrubým urovnáním Příplatek k ceně za každý další započatý 1 km přes 1 km</t>
  </si>
  <si>
    <t>246894391</t>
  </si>
  <si>
    <t>https://podminky.urs.cz/item/CS_URS_2024_02/997221559</t>
  </si>
  <si>
    <t>48,559*19</t>
  </si>
  <si>
    <t>19</t>
  </si>
  <si>
    <t>997221861</t>
  </si>
  <si>
    <t>Poplatek za uložení stavebního odpadu na recyklační skládce (skládkovné) z prostého betonu zatříděného do Katalogu odpadů pod kódem 17 01 01</t>
  </si>
  <si>
    <t>-186307549</t>
  </si>
  <si>
    <t>https://podminky.urs.cz/item/CS_URS_2024_02/997221861</t>
  </si>
  <si>
    <t>998</t>
  </si>
  <si>
    <t>Přesun hmot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</si>
  <si>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</si>
  <si>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</si>
  <si>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-1916904505</t>
  </si>
  <si>
    <t>https://podminky.urs.cz/item/CS_URS_2024_02/998011008</t>
  </si>
  <si>
    <t>PSV</t>
  </si>
  <si>
    <t>Práce a dodávky PSV</t>
  </si>
  <si>
    <t>777</t>
  </si>
  <si>
    <t>Podlahy lité</t>
  </si>
  <si>
    <t>777111111</t>
  </si>
  <si>
    <t>Příprava podkladu před provedením litých podlah vysátí</t>
  </si>
  <si>
    <t>1647198307</t>
  </si>
  <si>
    <t>https://podminky.urs.cz/item/CS_URS_2024_02/777111111</t>
  </si>
  <si>
    <t>půdorys podlahy 1.NP 1.ETAPA</t>
  </si>
  <si>
    <t>36,5*16,8</t>
  </si>
  <si>
    <t>-(0,4*0,4)*14</t>
  </si>
  <si>
    <t>-(0,25*0,4)*9</t>
  </si>
  <si>
    <t>-(0,25*0,25)</t>
  </si>
  <si>
    <t>-(6,8*0,4)</t>
  </si>
  <si>
    <t>22</t>
  </si>
  <si>
    <t>777111121</t>
  </si>
  <si>
    <t>Příprava podkladu před provedením litých podlah obroušení ruční ( v místě styku se stěnou, v rozích apod.)</t>
  </si>
  <si>
    <t>-554596954</t>
  </si>
  <si>
    <t>https://podminky.urs.cz/item/CS_URS_2024_02/777111121</t>
  </si>
  <si>
    <t>(14,7+0,5+0,3+0,5+0,5+0,3+0,5+7,4+0,8+0,4+0,25+6,7+0,25+0,25+4,4+0,25+0,4+0,4+0,4+0,4+0,25+4,4+0,25+0,5)</t>
  </si>
  <si>
    <t>(0,2+0,2+0,3+0,4+26,7+0,8+0,4+0,25+6,7+0,25+0,25+4,4+0,25+0,4+0,25+2,8+1,2+0,25+0,4+0,25+4,4+0,25+0,4+0,25+0,4)</t>
  </si>
  <si>
    <t>(0,4+0,4)*2*14</t>
  </si>
  <si>
    <t>23</t>
  </si>
  <si>
    <t>777111123</t>
  </si>
  <si>
    <t>Příprava podkladu před provedením litých podlah obroušení strojní</t>
  </si>
  <si>
    <t>-1057374989</t>
  </si>
  <si>
    <t>https://podminky.urs.cz/item/CS_URS_2024_02/777111123</t>
  </si>
  <si>
    <t>24</t>
  </si>
  <si>
    <t>777121105</t>
  </si>
  <si>
    <t>Vyrovnání podkladu epoxidovou stěrkou plněnou pískem, tloušťky do 3 mm, plochy přes 1,0 m2</t>
  </si>
  <si>
    <t>1251572585</t>
  </si>
  <si>
    <t>https://podminky.urs.cz/item/CS_URS_2024_02/777121105</t>
  </si>
  <si>
    <t>25</t>
  </si>
  <si>
    <t>777131111</t>
  </si>
  <si>
    <t>Penetrační nátěr podlahy epoxidový předem plněný pískem</t>
  </si>
  <si>
    <t>-1835096398</t>
  </si>
  <si>
    <t>https://podminky.urs.cz/item/CS_URS_2024_02/777131111</t>
  </si>
  <si>
    <t>Mezisoučet</t>
  </si>
  <si>
    <t>sokl</t>
  </si>
  <si>
    <t>(14,7+0,5+0,3+0,5+0,5+0,3+0,5+7,4+0,8+0,4+0,25+6,7+0,25+0,25+4,4+0,25+0,4+0,4+0,4+0,4+0,25+4,4+0,25+0,5)*0,1</t>
  </si>
  <si>
    <t>(0,2+0,2+0,3+0,4+26,7+0,8+0,4+0,25+6,7+0,25+0,25+4,4+0,25+0,4+0,25+2,8+1,2+0,25+0,4+0,25+4,4+0,25+0,4+0,25+0,4)*0,1</t>
  </si>
  <si>
    <t>(0,4+0,4)*2*14*0,1</t>
  </si>
  <si>
    <t>26</t>
  </si>
  <si>
    <t>777621153</t>
  </si>
  <si>
    <t>Krycí nátěr podlahy parkovacích ploch mezinátěr překlenující trhliny polyuretanový</t>
  </si>
  <si>
    <t>1676613773</t>
  </si>
  <si>
    <t>https://podminky.urs.cz/item/CS_URS_2024_02/777621153</t>
  </si>
  <si>
    <t>27</t>
  </si>
  <si>
    <t>777511181</t>
  </si>
  <si>
    <t>Krycí stěrka Příplatek k cenám za zvýšenou pracnost provádění soklíků na svislé ploše podlahových</t>
  </si>
  <si>
    <t>-1729440461</t>
  </si>
  <si>
    <t>https://podminky.urs.cz/item/CS_URS_2024_02/777511181</t>
  </si>
  <si>
    <t>28</t>
  </si>
  <si>
    <t>777611161</t>
  </si>
  <si>
    <t>Krycí nátěr podlahy protiskluzová úprava prosyp křemenným pískem</t>
  </si>
  <si>
    <t>1115613202</t>
  </si>
  <si>
    <t>https://podminky.urs.cz/item/CS_URS_2024_02/777611161</t>
  </si>
  <si>
    <t>29</t>
  </si>
  <si>
    <t>777612101</t>
  </si>
  <si>
    <t>Uzavírací nátěr podlahy epoxidový barevný</t>
  </si>
  <si>
    <t>980927971</t>
  </si>
  <si>
    <t>https://podminky.urs.cz/item/CS_URS_2024_02/777612101</t>
  </si>
  <si>
    <t>30</t>
  </si>
  <si>
    <t>998777111</t>
  </si>
  <si>
    <t>Přesun hmot pro podlahy lité stanovený z hmotnosti přesunovaného materiálu vodorovná dopravní vzdálenost do 50 m s omezením mechanizace v objektech výšky do 6 m</t>
  </si>
  <si>
    <t>6485447</t>
  </si>
  <si>
    <t>https://podminky.urs.cz/item/CS_URS_2024_02/998777111</t>
  </si>
  <si>
    <t>VRN</t>
  </si>
  <si>
    <t>Vedlejší rozpočtové náklady</t>
  </si>
  <si>
    <t>31</t>
  </si>
  <si>
    <t>VRN01</t>
  </si>
  <si>
    <t>Zařízení staveniště</t>
  </si>
  <si>
    <t>%</t>
  </si>
  <si>
    <t>274867612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</si>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</sst>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5513" TargetMode="External" /><Relationship Id="rId2" Type="http://schemas.openxmlformats.org/officeDocument/2006/relationships/hyperlink" Target="https://podminky.urs.cz/item/CS_URS_2024_02/113155521" TargetMode="External" /><Relationship Id="rId3" Type="http://schemas.openxmlformats.org/officeDocument/2006/relationships/hyperlink" Target="https://podminky.urs.cz/item/CS_URS_2024_02/631311121" TargetMode="External" /><Relationship Id="rId4" Type="http://schemas.openxmlformats.org/officeDocument/2006/relationships/hyperlink" Target="https://podminky.urs.cz/item/CS_URS_2024_02/631311236" TargetMode="External" /><Relationship Id="rId5" Type="http://schemas.openxmlformats.org/officeDocument/2006/relationships/hyperlink" Target="https://podminky.urs.cz/item/CS_URS_2024_02/631319013" TargetMode="External" /><Relationship Id="rId6" Type="http://schemas.openxmlformats.org/officeDocument/2006/relationships/hyperlink" Target="https://podminky.urs.cz/item/CS_URS_2024_02/631319203" TargetMode="External" /><Relationship Id="rId7" Type="http://schemas.openxmlformats.org/officeDocument/2006/relationships/hyperlink" Target="https://podminky.urs.cz/item/CS_URS_2024_02/632453422" TargetMode="External" /><Relationship Id="rId8" Type="http://schemas.openxmlformats.org/officeDocument/2006/relationships/hyperlink" Target="https://podminky.urs.cz/item/CS_URS_2024_02/632683113" TargetMode="External" /><Relationship Id="rId9" Type="http://schemas.openxmlformats.org/officeDocument/2006/relationships/hyperlink" Target="https://podminky.urs.cz/item/CS_URS_2024_02/634911153" TargetMode="External" /><Relationship Id="rId10" Type="http://schemas.openxmlformats.org/officeDocument/2006/relationships/hyperlink" Target="https://podminky.urs.cz/item/CS_URS_2024_02/915611111" TargetMode="External" /><Relationship Id="rId11" Type="http://schemas.openxmlformats.org/officeDocument/2006/relationships/hyperlink" Target="https://podminky.urs.cz/item/CS_URS_2024_02/953312125" TargetMode="External" /><Relationship Id="rId12" Type="http://schemas.openxmlformats.org/officeDocument/2006/relationships/hyperlink" Target="https://podminky.urs.cz/item/CS_URS_2024_02/965043331" TargetMode="External" /><Relationship Id="rId13" Type="http://schemas.openxmlformats.org/officeDocument/2006/relationships/hyperlink" Target="https://podminky.urs.cz/item/CS_URS_2024_02/997221551" TargetMode="External" /><Relationship Id="rId14" Type="http://schemas.openxmlformats.org/officeDocument/2006/relationships/hyperlink" Target="https://podminky.urs.cz/item/CS_URS_2024_02/997221559" TargetMode="External" /><Relationship Id="rId15" Type="http://schemas.openxmlformats.org/officeDocument/2006/relationships/hyperlink" Target="https://podminky.urs.cz/item/CS_URS_2024_02/997221861" TargetMode="External" /><Relationship Id="rId16" Type="http://schemas.openxmlformats.org/officeDocument/2006/relationships/hyperlink" Target="https://podminky.urs.cz/item/CS_URS_2024_02/998011008" TargetMode="External" /><Relationship Id="rId17" Type="http://schemas.openxmlformats.org/officeDocument/2006/relationships/hyperlink" Target="https://podminky.urs.cz/item/CS_URS_2024_02/777111111" TargetMode="External" /><Relationship Id="rId18" Type="http://schemas.openxmlformats.org/officeDocument/2006/relationships/hyperlink" Target="https://podminky.urs.cz/item/CS_URS_2024_02/777111121" TargetMode="External" /><Relationship Id="rId19" Type="http://schemas.openxmlformats.org/officeDocument/2006/relationships/hyperlink" Target="https://podminky.urs.cz/item/CS_URS_2024_02/777111123" TargetMode="External" /><Relationship Id="rId20" Type="http://schemas.openxmlformats.org/officeDocument/2006/relationships/hyperlink" Target="https://podminky.urs.cz/item/CS_URS_2024_02/777121105" TargetMode="External" /><Relationship Id="rId21" Type="http://schemas.openxmlformats.org/officeDocument/2006/relationships/hyperlink" Target="https://podminky.urs.cz/item/CS_URS_2024_02/777131111" TargetMode="External" /><Relationship Id="rId22" Type="http://schemas.openxmlformats.org/officeDocument/2006/relationships/hyperlink" Target="https://podminky.urs.cz/item/CS_URS_2024_02/777621153" TargetMode="External" /><Relationship Id="rId23" Type="http://schemas.openxmlformats.org/officeDocument/2006/relationships/hyperlink" Target="https://podminky.urs.cz/item/CS_URS_2024_02/777511181" TargetMode="External" /><Relationship Id="rId24" Type="http://schemas.openxmlformats.org/officeDocument/2006/relationships/hyperlink" Target="https://podminky.urs.cz/item/CS_URS_2024_02/777611161" TargetMode="External" /><Relationship Id="rId25" Type="http://schemas.openxmlformats.org/officeDocument/2006/relationships/hyperlink" Target="https://podminky.urs.cz/item/CS_URS_2024_02/777612101" TargetMode="External" /><Relationship Id="rId26" Type="http://schemas.openxmlformats.org/officeDocument/2006/relationships/hyperlink" Target="https://podminky.urs.cz/item/CS_URS_2024_02/9987771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N10422024a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průmyslové podlahy v 1.NP v parkovacím objektu PO51 L.Hosáka p.č.225 k.ú.Dubina u Ostravy 2.Etapa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ÚMob Ostrava Jih, Horní 3,700 30 Ostava-Hrabůvka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Projekty Statika s.r.o.,Pionýrů 839, 738 01 FM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Architektonicko stav...'!J30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'01 - Architektonicko stav...'!P88</f>
        <v>0</v>
      </c>
      <c r="AV55" s="123">
        <f>'01 - Architektonicko stav...'!J33</f>
        <v>0</v>
      </c>
      <c r="AW55" s="123">
        <f>'01 - Architektonicko stav...'!J34</f>
        <v>0</v>
      </c>
      <c r="AX55" s="123">
        <f>'01 - Architektonicko stav...'!J35</f>
        <v>0</v>
      </c>
      <c r="AY55" s="123">
        <f>'01 - Architektonicko stav...'!J36</f>
        <v>0</v>
      </c>
      <c r="AZ55" s="123">
        <f>'01 - Architektonicko stav...'!F33</f>
        <v>0</v>
      </c>
      <c r="BA55" s="123">
        <f>'01 - Architektonicko stav...'!F34</f>
        <v>0</v>
      </c>
      <c r="BB55" s="123">
        <f>'01 - Architektonicko stav...'!F35</f>
        <v>0</v>
      </c>
      <c r="BC55" s="123">
        <f>'01 - Architektonicko stav...'!F36</f>
        <v>0</v>
      </c>
      <c r="BD55" s="125">
        <f>'01 - Architektonicko stav...'!F37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Qbtv5Xq0tIcO9GTssJbppCOv0j6crocgM3NcNUkpvuuYKfs/9DYyWh4W8g8nWyybgvLmfw/OjPnO0PpnVEvzPA==" hashValue="P8Fva8/Doub2zj8dENDssrA2FUOUWlhcw3i0UqSqseDQBWFjmIfmDGLCt/kzo4y2CAkf/+vd+0cl/8irE+Uxt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Architektonicko st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81</v>
      </c>
    </row>
    <row r="4" s="1" customFormat="1" ht="24.96" customHeight="1">
      <c r="B4" s="23"/>
      <c r="D4" s="129" t="s">
        <v>82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26.25" customHeight="1">
      <c r="B7" s="23"/>
      <c r="E7" s="132" t="str">
        <f>'Rekapitulace stavby'!K6</f>
        <v>Oprava průmyslové podlahy v 1.NP v parkovacím objektu PO51 L.Hosáka p.č.225 k.ú.Dubina u Ostravy 2.Etapa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83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84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stavby'!AN8</f>
        <v>3. 7. 2024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">
        <v>19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27</v>
      </c>
      <c r="F15" s="41"/>
      <c r="G15" s="41"/>
      <c r="H15" s="41"/>
      <c r="I15" s="131" t="s">
        <v>28</v>
      </c>
      <c r="J15" s="135" t="s">
        <v>19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28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">
        <v>19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32</v>
      </c>
      <c r="F21" s="41"/>
      <c r="G21" s="41"/>
      <c r="H21" s="41"/>
      <c r="I21" s="131" t="s">
        <v>28</v>
      </c>
      <c r="J21" s="135" t="s">
        <v>19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34</v>
      </c>
      <c r="E23" s="41"/>
      <c r="F23" s="41"/>
      <c r="G23" s="41"/>
      <c r="H23" s="41"/>
      <c r="I23" s="131" t="s">
        <v>26</v>
      </c>
      <c r="J23" s="135" t="str">
        <f>IF('Rekapitulace stavby'!AN19="","",'Rekapitulace stavby'!AN19)</f>
        <v/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tr">
        <f>IF('Rekapitulace stavby'!E20="","",'Rekapitulace stavby'!E20)</f>
        <v xml:space="preserve"> </v>
      </c>
      <c r="F24" s="41"/>
      <c r="G24" s="41"/>
      <c r="H24" s="41"/>
      <c r="I24" s="131" t="s">
        <v>28</v>
      </c>
      <c r="J24" s="135" t="str">
        <f>IF('Rekapitulace stavby'!AN20="","",'Rekapitulace stavby'!AN20)</f>
        <v/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ROUND(J88,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ROUND((SUM(BE88:BE321)),  2)</f>
        <v>0</v>
      </c>
      <c r="G33" s="41"/>
      <c r="H33" s="41"/>
      <c r="I33" s="147">
        <v>0.20999999999999999</v>
      </c>
      <c r="J33" s="146">
        <f>ROUND(((SUM(BE88:BE321))*I33),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ROUND((SUM(BF88:BF321)),  2)</f>
        <v>0</v>
      </c>
      <c r="G34" s="41"/>
      <c r="H34" s="41"/>
      <c r="I34" s="147">
        <v>0.14999999999999999</v>
      </c>
      <c r="J34" s="146">
        <f>ROUND(((SUM(BF88:BF321))*I34),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ROUND((SUM(BG88:BG321)),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ROUND((SUM(BH88:BH321)),  2)</f>
        <v>0</v>
      </c>
      <c r="G36" s="41"/>
      <c r="H36" s="41"/>
      <c r="I36" s="147">
        <v>0.14999999999999999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ROUND((SUM(BI88:BI321)),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85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59" t="str">
        <f>E7</f>
        <v>Oprava průmyslové podlahy v 1.NP v parkovacím objektu PO51 L.Hosáka p.č.225 k.ú.Dubina u Ostravy 2.Etapa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83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Architektonicko stavební řešení - 2.ETAPA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3. 7. 2024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ÚMob Ostrava Jih, Horní 3,700 30 Ostava-Hrabůvka</v>
      </c>
      <c r="G54" s="43"/>
      <c r="H54" s="43"/>
      <c r="I54" s="35" t="s">
        <v>31</v>
      </c>
      <c r="J54" s="39" t="str">
        <f>E21</f>
        <v>Projekty Statika s.r.o.,Pionýrů 839, 738 01 FM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86</v>
      </c>
      <c r="D57" s="161"/>
      <c r="E57" s="161"/>
      <c r="F57" s="161"/>
      <c r="G57" s="161"/>
      <c r="H57" s="161"/>
      <c r="I57" s="161"/>
      <c r="J57" s="162" t="s">
        <v>87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88</v>
      </c>
    </row>
    <row r="60" s="9" customFormat="1" ht="24.96" customHeight="1">
      <c r="A60" s="9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90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91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92</v>
      </c>
      <c r="E63" s="173"/>
      <c r="F63" s="173"/>
      <c r="G63" s="173"/>
      <c r="H63" s="173"/>
      <c r="I63" s="173"/>
      <c r="J63" s="174">
        <f>J202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93</v>
      </c>
      <c r="E64" s="173"/>
      <c r="F64" s="173"/>
      <c r="G64" s="173"/>
      <c r="H64" s="173"/>
      <c r="I64" s="173"/>
      <c r="J64" s="174">
        <f>J209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94</v>
      </c>
      <c r="E65" s="173"/>
      <c r="F65" s="173"/>
      <c r="G65" s="173"/>
      <c r="H65" s="173"/>
      <c r="I65" s="173"/>
      <c r="J65" s="174">
        <f>J218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J221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96</v>
      </c>
      <c r="E67" s="173"/>
      <c r="F67" s="173"/>
      <c r="G67" s="173"/>
      <c r="H67" s="173"/>
      <c r="I67" s="173"/>
      <c r="J67" s="174">
        <f>J222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J320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3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3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3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98</v>
      </c>
      <c r="D75" s="43"/>
      <c r="E75" s="43"/>
      <c r="F75" s="43"/>
      <c r="G75" s="43"/>
      <c r="H75" s="43"/>
      <c r="I75" s="43"/>
      <c r="J75" s="43"/>
      <c r="K75" s="43"/>
      <c r="L75" s="133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3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3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59" t="str">
        <f>E7</f>
        <v>Oprava průmyslové podlahy v 1.NP v parkovacím objektu PO51 L.Hosáka p.č.225 k.ú.Dubina u Ostravy 2.Etapa</v>
      </c>
      <c r="F78" s="35"/>
      <c r="G78" s="35"/>
      <c r="H78" s="35"/>
      <c r="I78" s="43"/>
      <c r="J78" s="43"/>
      <c r="K78" s="43"/>
      <c r="L78" s="133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83</v>
      </c>
      <c r="D79" s="43"/>
      <c r="E79" s="43"/>
      <c r="F79" s="43"/>
      <c r="G79" s="43"/>
      <c r="H79" s="43"/>
      <c r="I79" s="43"/>
      <c r="J79" s="43"/>
      <c r="K79" s="43"/>
      <c r="L79" s="133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01 - Architektonicko stavební řešení - 2.ETAPA</v>
      </c>
      <c r="F80" s="43"/>
      <c r="G80" s="43"/>
      <c r="H80" s="43"/>
      <c r="I80" s="43"/>
      <c r="J80" s="43"/>
      <c r="K80" s="43"/>
      <c r="L80" s="133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3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3. 7. 2024</v>
      </c>
      <c r="K82" s="43"/>
      <c r="L82" s="133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3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5" t="s">
        <v>25</v>
      </c>
      <c r="D84" s="43"/>
      <c r="E84" s="43"/>
      <c r="F84" s="30" t="str">
        <f>E15</f>
        <v>ÚMob Ostrava Jih, Horní 3,700 30 Ostava-Hrabůvka</v>
      </c>
      <c r="G84" s="43"/>
      <c r="H84" s="43"/>
      <c r="I84" s="35" t="s">
        <v>31</v>
      </c>
      <c r="J84" s="39" t="str">
        <f>E21</f>
        <v>Projekty Statika s.r.o.,Pionýrů 839, 738 01 FM</v>
      </c>
      <c r="K84" s="43"/>
      <c r="L84" s="133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34</v>
      </c>
      <c r="J85" s="39" t="str">
        <f>E24</f>
        <v xml:space="preserve"> </v>
      </c>
      <c r="K85" s="43"/>
      <c r="L85" s="133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3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76"/>
      <c r="B87" s="177"/>
      <c r="C87" s="178" t="s">
        <v>99</v>
      </c>
      <c r="D87" s="179" t="s">
        <v>56</v>
      </c>
      <c r="E87" s="179" t="s">
        <v>52</v>
      </c>
      <c r="F87" s="179" t="s">
        <v>53</v>
      </c>
      <c r="G87" s="179" t="s">
        <v>100</v>
      </c>
      <c r="H87" s="179" t="s">
        <v>101</v>
      </c>
      <c r="I87" s="179" t="s">
        <v>102</v>
      </c>
      <c r="J87" s="179" t="s">
        <v>87</v>
      </c>
      <c r="K87" s="180" t="s">
        <v>103</v>
      </c>
      <c r="L87" s="181"/>
      <c r="M87" s="95" t="s">
        <v>19</v>
      </c>
      <c r="N87" s="96" t="s">
        <v>41</v>
      </c>
      <c r="O87" s="96" t="s">
        <v>104</v>
      </c>
      <c r="P87" s="96" t="s">
        <v>105</v>
      </c>
      <c r="Q87" s="96" t="s">
        <v>106</v>
      </c>
      <c r="R87" s="96" t="s">
        <v>107</v>
      </c>
      <c r="S87" s="96" t="s">
        <v>108</v>
      </c>
      <c r="T87" s="97" t="s">
        <v>109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41"/>
      <c r="B88" s="42"/>
      <c r="C88" s="102" t="s">
        <v>110</v>
      </c>
      <c r="D88" s="43"/>
      <c r="E88" s="43"/>
      <c r="F88" s="43"/>
      <c r="G88" s="43"/>
      <c r="H88" s="43"/>
      <c r="I88" s="43"/>
      <c r="J88" s="182">
        <f>BK88</f>
        <v>0</v>
      </c>
      <c r="K88" s="43"/>
      <c r="L88" s="47"/>
      <c r="M88" s="98"/>
      <c r="N88" s="183"/>
      <c r="O88" s="99"/>
      <c r="P88" s="184">
        <f>P89+P221+P320</f>
        <v>0</v>
      </c>
      <c r="Q88" s="99"/>
      <c r="R88" s="184">
        <f>R89+R221+R320</f>
        <v>11.283956629999999</v>
      </c>
      <c r="S88" s="99"/>
      <c r="T88" s="185">
        <f>T89+T221+T320</f>
        <v>48.559128999999999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70</v>
      </c>
      <c r="AU88" s="20" t="s">
        <v>88</v>
      </c>
      <c r="BK88" s="186">
        <f>BK89+BK221+BK320</f>
        <v>0</v>
      </c>
    </row>
    <row r="89" s="12" customFormat="1" ht="25.92" customHeight="1">
      <c r="A89" s="12"/>
      <c r="B89" s="187"/>
      <c r="C89" s="188"/>
      <c r="D89" s="189" t="s">
        <v>70</v>
      </c>
      <c r="E89" s="190" t="s">
        <v>111</v>
      </c>
      <c r="F89" s="190" t="s">
        <v>112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P90+P101+P202+P209+P218</f>
        <v>0</v>
      </c>
      <c r="Q89" s="195"/>
      <c r="R89" s="196">
        <f>R90+R101+R202+R209+R218</f>
        <v>4.1185996499999993</v>
      </c>
      <c r="S89" s="195"/>
      <c r="T89" s="197">
        <f>T90+T101+T202+T209+T218</f>
        <v>48.559128999999999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79</v>
      </c>
      <c r="AT89" s="199" t="s">
        <v>70</v>
      </c>
      <c r="AU89" s="199" t="s">
        <v>71</v>
      </c>
      <c r="AY89" s="198" t="s">
        <v>113</v>
      </c>
      <c r="BK89" s="200">
        <f>BK90+BK101+BK202+BK209+BK218</f>
        <v>0</v>
      </c>
    </row>
    <row r="90" s="12" customFormat="1" ht="22.8" customHeight="1">
      <c r="A90" s="12"/>
      <c r="B90" s="187"/>
      <c r="C90" s="188"/>
      <c r="D90" s="189" t="s">
        <v>70</v>
      </c>
      <c r="E90" s="201" t="s">
        <v>79</v>
      </c>
      <c r="F90" s="201" t="s">
        <v>114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SUM(P91:P100)</f>
        <v>0</v>
      </c>
      <c r="Q90" s="195"/>
      <c r="R90" s="196">
        <f>SUM(R91:R100)</f>
        <v>0.0062727700000000013</v>
      </c>
      <c r="S90" s="195"/>
      <c r="T90" s="197">
        <f>SUM(T91:T100)</f>
        <v>47.780329000000002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79</v>
      </c>
      <c r="AT90" s="199" t="s">
        <v>70</v>
      </c>
      <c r="AU90" s="199" t="s">
        <v>79</v>
      </c>
      <c r="AY90" s="198" t="s">
        <v>113</v>
      </c>
      <c r="BK90" s="200">
        <f>SUM(BK91:BK100)</f>
        <v>0</v>
      </c>
    </row>
    <row r="91" s="2" customFormat="1" ht="24.15" customHeight="1">
      <c r="A91" s="41"/>
      <c r="B91" s="42"/>
      <c r="C91" s="203" t="s">
        <v>79</v>
      </c>
      <c r="D91" s="203" t="s">
        <v>115</v>
      </c>
      <c r="E91" s="204" t="s">
        <v>116</v>
      </c>
      <c r="F91" s="205" t="s">
        <v>117</v>
      </c>
      <c r="G91" s="206" t="s">
        <v>118</v>
      </c>
      <c r="H91" s="207">
        <v>20</v>
      </c>
      <c r="I91" s="208"/>
      <c r="J91" s="209">
        <f>ROUND(I91*H91,2)</f>
        <v>0</v>
      </c>
      <c r="K91" s="205" t="s">
        <v>119</v>
      </c>
      <c r="L91" s="47"/>
      <c r="M91" s="210" t="s">
        <v>19</v>
      </c>
      <c r="N91" s="211" t="s">
        <v>42</v>
      </c>
      <c r="O91" s="87"/>
      <c r="P91" s="212">
        <f>O91*H91</f>
        <v>0</v>
      </c>
      <c r="Q91" s="212">
        <v>2.0000000000000002E-05</v>
      </c>
      <c r="R91" s="212">
        <f>Q91*H91</f>
        <v>0.00040000000000000002</v>
      </c>
      <c r="S91" s="212">
        <v>0.128</v>
      </c>
      <c r="T91" s="213">
        <f>S91*H91</f>
        <v>2.5600000000000001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4" t="s">
        <v>120</v>
      </c>
      <c r="AT91" s="214" t="s">
        <v>115</v>
      </c>
      <c r="AU91" s="214" t="s">
        <v>81</v>
      </c>
      <c r="AY91" s="20" t="s">
        <v>113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0" t="s">
        <v>79</v>
      </c>
      <c r="BK91" s="215">
        <f>ROUND(I91*H91,2)</f>
        <v>0</v>
      </c>
      <c r="BL91" s="20" t="s">
        <v>120</v>
      </c>
      <c r="BM91" s="214" t="s">
        <v>121</v>
      </c>
    </row>
    <row r="92" s="2" customFormat="1">
      <c r="A92" s="41"/>
      <c r="B92" s="42"/>
      <c r="C92" s="43"/>
      <c r="D92" s="216" t="s">
        <v>122</v>
      </c>
      <c r="E92" s="43"/>
      <c r="F92" s="217" t="s">
        <v>123</v>
      </c>
      <c r="G92" s="43"/>
      <c r="H92" s="43"/>
      <c r="I92" s="218"/>
      <c r="J92" s="43"/>
      <c r="K92" s="43"/>
      <c r="L92" s="47"/>
      <c r="M92" s="219"/>
      <c r="N92" s="220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122</v>
      </c>
      <c r="AU92" s="20" t="s">
        <v>81</v>
      </c>
    </row>
    <row r="93" s="13" customFormat="1">
      <c r="A93" s="13"/>
      <c r="B93" s="221"/>
      <c r="C93" s="222"/>
      <c r="D93" s="223" t="s">
        <v>124</v>
      </c>
      <c r="E93" s="224" t="s">
        <v>19</v>
      </c>
      <c r="F93" s="225" t="s">
        <v>125</v>
      </c>
      <c r="G93" s="222"/>
      <c r="H93" s="224" t="s">
        <v>19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124</v>
      </c>
      <c r="AU93" s="231" t="s">
        <v>81</v>
      </c>
      <c r="AV93" s="13" t="s">
        <v>79</v>
      </c>
      <c r="AW93" s="13" t="s">
        <v>33</v>
      </c>
      <c r="AX93" s="13" t="s">
        <v>71</v>
      </c>
      <c r="AY93" s="231" t="s">
        <v>113</v>
      </c>
    </row>
    <row r="94" s="14" customFormat="1">
      <c r="A94" s="14"/>
      <c r="B94" s="232"/>
      <c r="C94" s="233"/>
      <c r="D94" s="223" t="s">
        <v>124</v>
      </c>
      <c r="E94" s="234" t="s">
        <v>19</v>
      </c>
      <c r="F94" s="235" t="s">
        <v>126</v>
      </c>
      <c r="G94" s="233"/>
      <c r="H94" s="236">
        <v>20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2" t="s">
        <v>124</v>
      </c>
      <c r="AU94" s="242" t="s">
        <v>81</v>
      </c>
      <c r="AV94" s="14" t="s">
        <v>81</v>
      </c>
      <c r="AW94" s="14" t="s">
        <v>33</v>
      </c>
      <c r="AX94" s="14" t="s">
        <v>71</v>
      </c>
      <c r="AY94" s="242" t="s">
        <v>113</v>
      </c>
    </row>
    <row r="95" s="15" customFormat="1">
      <c r="A95" s="15"/>
      <c r="B95" s="243"/>
      <c r="C95" s="244"/>
      <c r="D95" s="223" t="s">
        <v>124</v>
      </c>
      <c r="E95" s="245" t="s">
        <v>19</v>
      </c>
      <c r="F95" s="246" t="s">
        <v>127</v>
      </c>
      <c r="G95" s="244"/>
      <c r="H95" s="247">
        <v>20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3" t="s">
        <v>124</v>
      </c>
      <c r="AU95" s="253" t="s">
        <v>81</v>
      </c>
      <c r="AV95" s="15" t="s">
        <v>120</v>
      </c>
      <c r="AW95" s="15" t="s">
        <v>33</v>
      </c>
      <c r="AX95" s="15" t="s">
        <v>79</v>
      </c>
      <c r="AY95" s="253" t="s">
        <v>113</v>
      </c>
    </row>
    <row r="96" s="2" customFormat="1" ht="24.15" customHeight="1">
      <c r="A96" s="41"/>
      <c r="B96" s="42"/>
      <c r="C96" s="203" t="s">
        <v>81</v>
      </c>
      <c r="D96" s="203" t="s">
        <v>115</v>
      </c>
      <c r="E96" s="204" t="s">
        <v>128</v>
      </c>
      <c r="F96" s="205" t="s">
        <v>129</v>
      </c>
      <c r="G96" s="206" t="s">
        <v>118</v>
      </c>
      <c r="H96" s="207">
        <v>587.27700000000004</v>
      </c>
      <c r="I96" s="208"/>
      <c r="J96" s="209">
        <f>ROUND(I96*H96,2)</f>
        <v>0</v>
      </c>
      <c r="K96" s="205" t="s">
        <v>119</v>
      </c>
      <c r="L96" s="47"/>
      <c r="M96" s="210" t="s">
        <v>19</v>
      </c>
      <c r="N96" s="211" t="s">
        <v>42</v>
      </c>
      <c r="O96" s="87"/>
      <c r="P96" s="212">
        <f>O96*H96</f>
        <v>0</v>
      </c>
      <c r="Q96" s="212">
        <v>1.0000000000000001E-05</v>
      </c>
      <c r="R96" s="212">
        <f>Q96*H96</f>
        <v>0.0058727700000000011</v>
      </c>
      <c r="S96" s="212">
        <v>0.076999999999999999</v>
      </c>
      <c r="T96" s="213">
        <f>S96*H96</f>
        <v>45.220329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4" t="s">
        <v>120</v>
      </c>
      <c r="AT96" s="214" t="s">
        <v>115</v>
      </c>
      <c r="AU96" s="214" t="s">
        <v>81</v>
      </c>
      <c r="AY96" s="20" t="s">
        <v>113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0" t="s">
        <v>79</v>
      </c>
      <c r="BK96" s="215">
        <f>ROUND(I96*H96,2)</f>
        <v>0</v>
      </c>
      <c r="BL96" s="20" t="s">
        <v>120</v>
      </c>
      <c r="BM96" s="214" t="s">
        <v>130</v>
      </c>
    </row>
    <row r="97" s="2" customFormat="1">
      <c r="A97" s="41"/>
      <c r="B97" s="42"/>
      <c r="C97" s="43"/>
      <c r="D97" s="216" t="s">
        <v>122</v>
      </c>
      <c r="E97" s="43"/>
      <c r="F97" s="217" t="s">
        <v>131</v>
      </c>
      <c r="G97" s="43"/>
      <c r="H97" s="43"/>
      <c r="I97" s="218"/>
      <c r="J97" s="43"/>
      <c r="K97" s="43"/>
      <c r="L97" s="47"/>
      <c r="M97" s="219"/>
      <c r="N97" s="220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122</v>
      </c>
      <c r="AU97" s="20" t="s">
        <v>81</v>
      </c>
    </row>
    <row r="98" s="13" customFormat="1">
      <c r="A98" s="13"/>
      <c r="B98" s="221"/>
      <c r="C98" s="222"/>
      <c r="D98" s="223" t="s">
        <v>124</v>
      </c>
      <c r="E98" s="224" t="s">
        <v>19</v>
      </c>
      <c r="F98" s="225" t="s">
        <v>132</v>
      </c>
      <c r="G98" s="222"/>
      <c r="H98" s="224" t="s">
        <v>19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124</v>
      </c>
      <c r="AU98" s="231" t="s">
        <v>81</v>
      </c>
      <c r="AV98" s="13" t="s">
        <v>79</v>
      </c>
      <c r="AW98" s="13" t="s">
        <v>33</v>
      </c>
      <c r="AX98" s="13" t="s">
        <v>71</v>
      </c>
      <c r="AY98" s="231" t="s">
        <v>113</v>
      </c>
    </row>
    <row r="99" s="14" customFormat="1">
      <c r="A99" s="14"/>
      <c r="B99" s="232"/>
      <c r="C99" s="233"/>
      <c r="D99" s="223" t="s">
        <v>124</v>
      </c>
      <c r="E99" s="234" t="s">
        <v>19</v>
      </c>
      <c r="F99" s="235" t="s">
        <v>133</v>
      </c>
      <c r="G99" s="233"/>
      <c r="H99" s="236">
        <v>587.27700000000004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124</v>
      </c>
      <c r="AU99" s="242" t="s">
        <v>81</v>
      </c>
      <c r="AV99" s="14" t="s">
        <v>81</v>
      </c>
      <c r="AW99" s="14" t="s">
        <v>33</v>
      </c>
      <c r="AX99" s="14" t="s">
        <v>71</v>
      </c>
      <c r="AY99" s="242" t="s">
        <v>113</v>
      </c>
    </row>
    <row r="100" s="15" customFormat="1">
      <c r="A100" s="15"/>
      <c r="B100" s="243"/>
      <c r="C100" s="244"/>
      <c r="D100" s="223" t="s">
        <v>124</v>
      </c>
      <c r="E100" s="245" t="s">
        <v>19</v>
      </c>
      <c r="F100" s="246" t="s">
        <v>127</v>
      </c>
      <c r="G100" s="244"/>
      <c r="H100" s="247">
        <v>587.27700000000004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3" t="s">
        <v>124</v>
      </c>
      <c r="AU100" s="253" t="s">
        <v>81</v>
      </c>
      <c r="AV100" s="15" t="s">
        <v>120</v>
      </c>
      <c r="AW100" s="15" t="s">
        <v>33</v>
      </c>
      <c r="AX100" s="15" t="s">
        <v>79</v>
      </c>
      <c r="AY100" s="253" t="s">
        <v>113</v>
      </c>
    </row>
    <row r="101" s="12" customFormat="1" ht="22.8" customHeight="1">
      <c r="A101" s="12"/>
      <c r="B101" s="187"/>
      <c r="C101" s="188"/>
      <c r="D101" s="189" t="s">
        <v>70</v>
      </c>
      <c r="E101" s="201" t="s">
        <v>134</v>
      </c>
      <c r="F101" s="201" t="s">
        <v>135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SUM(P102:P201)</f>
        <v>0</v>
      </c>
      <c r="Q101" s="195"/>
      <c r="R101" s="196">
        <f>SUM(R102:R201)</f>
        <v>4.1123268799999995</v>
      </c>
      <c r="S101" s="195"/>
      <c r="T101" s="197">
        <f>SUM(T102:T201)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79</v>
      </c>
      <c r="AT101" s="199" t="s">
        <v>70</v>
      </c>
      <c r="AU101" s="199" t="s">
        <v>79</v>
      </c>
      <c r="AY101" s="198" t="s">
        <v>113</v>
      </c>
      <c r="BK101" s="200">
        <f>SUM(BK102:BK201)</f>
        <v>0</v>
      </c>
    </row>
    <row r="102" s="2" customFormat="1" ht="24.15" customHeight="1">
      <c r="A102" s="41"/>
      <c r="B102" s="42"/>
      <c r="C102" s="203" t="s">
        <v>136</v>
      </c>
      <c r="D102" s="203" t="s">
        <v>115</v>
      </c>
      <c r="E102" s="204" t="s">
        <v>137</v>
      </c>
      <c r="F102" s="205" t="s">
        <v>138</v>
      </c>
      <c r="G102" s="206" t="s">
        <v>139</v>
      </c>
      <c r="H102" s="207">
        <v>1</v>
      </c>
      <c r="I102" s="208"/>
      <c r="J102" s="209">
        <f>ROUND(I102*H102,2)</f>
        <v>0</v>
      </c>
      <c r="K102" s="205" t="s">
        <v>119</v>
      </c>
      <c r="L102" s="47"/>
      <c r="M102" s="210" t="s">
        <v>19</v>
      </c>
      <c r="N102" s="211" t="s">
        <v>42</v>
      </c>
      <c r="O102" s="87"/>
      <c r="P102" s="212">
        <f>O102*H102</f>
        <v>0</v>
      </c>
      <c r="Q102" s="212">
        <v>2.3010199999999998</v>
      </c>
      <c r="R102" s="212">
        <f>Q102*H102</f>
        <v>2.3010199999999998</v>
      </c>
      <c r="S102" s="212">
        <v>0</v>
      </c>
      <c r="T102" s="213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4" t="s">
        <v>120</v>
      </c>
      <c r="AT102" s="214" t="s">
        <v>115</v>
      </c>
      <c r="AU102" s="214" t="s">
        <v>81</v>
      </c>
      <c r="AY102" s="20" t="s">
        <v>113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0" t="s">
        <v>79</v>
      </c>
      <c r="BK102" s="215">
        <f>ROUND(I102*H102,2)</f>
        <v>0</v>
      </c>
      <c r="BL102" s="20" t="s">
        <v>120</v>
      </c>
      <c r="BM102" s="214" t="s">
        <v>140</v>
      </c>
    </row>
    <row r="103" s="2" customFormat="1">
      <c r="A103" s="41"/>
      <c r="B103" s="42"/>
      <c r="C103" s="43"/>
      <c r="D103" s="216" t="s">
        <v>122</v>
      </c>
      <c r="E103" s="43"/>
      <c r="F103" s="217" t="s">
        <v>141</v>
      </c>
      <c r="G103" s="43"/>
      <c r="H103" s="43"/>
      <c r="I103" s="218"/>
      <c r="J103" s="43"/>
      <c r="K103" s="43"/>
      <c r="L103" s="47"/>
      <c r="M103" s="219"/>
      <c r="N103" s="220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122</v>
      </c>
      <c r="AU103" s="20" t="s">
        <v>81</v>
      </c>
    </row>
    <row r="104" s="2" customFormat="1">
      <c r="A104" s="41"/>
      <c r="B104" s="42"/>
      <c r="C104" s="43"/>
      <c r="D104" s="223" t="s">
        <v>142</v>
      </c>
      <c r="E104" s="43"/>
      <c r="F104" s="254" t="s">
        <v>143</v>
      </c>
      <c r="G104" s="43"/>
      <c r="H104" s="43"/>
      <c r="I104" s="218"/>
      <c r="J104" s="43"/>
      <c r="K104" s="43"/>
      <c r="L104" s="47"/>
      <c r="M104" s="219"/>
      <c r="N104" s="220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142</v>
      </c>
      <c r="AU104" s="20" t="s">
        <v>81</v>
      </c>
    </row>
    <row r="105" s="13" customFormat="1">
      <c r="A105" s="13"/>
      <c r="B105" s="221"/>
      <c r="C105" s="222"/>
      <c r="D105" s="223" t="s">
        <v>124</v>
      </c>
      <c r="E105" s="224" t="s">
        <v>19</v>
      </c>
      <c r="F105" s="225" t="s">
        <v>125</v>
      </c>
      <c r="G105" s="222"/>
      <c r="H105" s="224" t="s">
        <v>19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124</v>
      </c>
      <c r="AU105" s="231" t="s">
        <v>81</v>
      </c>
      <c r="AV105" s="13" t="s">
        <v>79</v>
      </c>
      <c r="AW105" s="13" t="s">
        <v>33</v>
      </c>
      <c r="AX105" s="13" t="s">
        <v>71</v>
      </c>
      <c r="AY105" s="231" t="s">
        <v>113</v>
      </c>
    </row>
    <row r="106" s="14" customFormat="1">
      <c r="A106" s="14"/>
      <c r="B106" s="232"/>
      <c r="C106" s="233"/>
      <c r="D106" s="223" t="s">
        <v>124</v>
      </c>
      <c r="E106" s="234" t="s">
        <v>19</v>
      </c>
      <c r="F106" s="235" t="s">
        <v>144</v>
      </c>
      <c r="G106" s="233"/>
      <c r="H106" s="236">
        <v>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124</v>
      </c>
      <c r="AU106" s="242" t="s">
        <v>81</v>
      </c>
      <c r="AV106" s="14" t="s">
        <v>81</v>
      </c>
      <c r="AW106" s="14" t="s">
        <v>33</v>
      </c>
      <c r="AX106" s="14" t="s">
        <v>71</v>
      </c>
      <c r="AY106" s="242" t="s">
        <v>113</v>
      </c>
    </row>
    <row r="107" s="15" customFormat="1">
      <c r="A107" s="15"/>
      <c r="B107" s="243"/>
      <c r="C107" s="244"/>
      <c r="D107" s="223" t="s">
        <v>124</v>
      </c>
      <c r="E107" s="245" t="s">
        <v>19</v>
      </c>
      <c r="F107" s="246" t="s">
        <v>127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3" t="s">
        <v>124</v>
      </c>
      <c r="AU107" s="253" t="s">
        <v>81</v>
      </c>
      <c r="AV107" s="15" t="s">
        <v>120</v>
      </c>
      <c r="AW107" s="15" t="s">
        <v>33</v>
      </c>
      <c r="AX107" s="15" t="s">
        <v>79</v>
      </c>
      <c r="AY107" s="253" t="s">
        <v>113</v>
      </c>
    </row>
    <row r="108" s="2" customFormat="1" ht="21.75" customHeight="1">
      <c r="A108" s="41"/>
      <c r="B108" s="42"/>
      <c r="C108" s="203" t="s">
        <v>120</v>
      </c>
      <c r="D108" s="203" t="s">
        <v>115</v>
      </c>
      <c r="E108" s="204" t="s">
        <v>145</v>
      </c>
      <c r="F108" s="205" t="s">
        <v>146</v>
      </c>
      <c r="G108" s="206" t="s">
        <v>139</v>
      </c>
      <c r="H108" s="207">
        <v>0.35399999999999998</v>
      </c>
      <c r="I108" s="208"/>
      <c r="J108" s="209">
        <f>ROUND(I108*H108,2)</f>
        <v>0</v>
      </c>
      <c r="K108" s="205" t="s">
        <v>119</v>
      </c>
      <c r="L108" s="47"/>
      <c r="M108" s="210" t="s">
        <v>19</v>
      </c>
      <c r="N108" s="211" t="s">
        <v>42</v>
      </c>
      <c r="O108" s="87"/>
      <c r="P108" s="212">
        <f>O108*H108</f>
        <v>0</v>
      </c>
      <c r="Q108" s="212">
        <v>2.5018699999999998</v>
      </c>
      <c r="R108" s="212">
        <f>Q108*H108</f>
        <v>0.88566197999999985</v>
      </c>
      <c r="S108" s="212">
        <v>0</v>
      </c>
      <c r="T108" s="213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4" t="s">
        <v>120</v>
      </c>
      <c r="AT108" s="214" t="s">
        <v>115</v>
      </c>
      <c r="AU108" s="214" t="s">
        <v>81</v>
      </c>
      <c r="AY108" s="20" t="s">
        <v>113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0" t="s">
        <v>79</v>
      </c>
      <c r="BK108" s="215">
        <f>ROUND(I108*H108,2)</f>
        <v>0</v>
      </c>
      <c r="BL108" s="20" t="s">
        <v>120</v>
      </c>
      <c r="BM108" s="214" t="s">
        <v>147</v>
      </c>
    </row>
    <row r="109" s="2" customFormat="1">
      <c r="A109" s="41"/>
      <c r="B109" s="42"/>
      <c r="C109" s="43"/>
      <c r="D109" s="216" t="s">
        <v>122</v>
      </c>
      <c r="E109" s="43"/>
      <c r="F109" s="217" t="s">
        <v>148</v>
      </c>
      <c r="G109" s="43"/>
      <c r="H109" s="43"/>
      <c r="I109" s="218"/>
      <c r="J109" s="43"/>
      <c r="K109" s="43"/>
      <c r="L109" s="47"/>
      <c r="M109" s="219"/>
      <c r="N109" s="220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122</v>
      </c>
      <c r="AU109" s="20" t="s">
        <v>81</v>
      </c>
    </row>
    <row r="110" s="13" customFormat="1">
      <c r="A110" s="13"/>
      <c r="B110" s="221"/>
      <c r="C110" s="222"/>
      <c r="D110" s="223" t="s">
        <v>124</v>
      </c>
      <c r="E110" s="224" t="s">
        <v>19</v>
      </c>
      <c r="F110" s="225" t="s">
        <v>125</v>
      </c>
      <c r="G110" s="222"/>
      <c r="H110" s="224" t="s">
        <v>19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124</v>
      </c>
      <c r="AU110" s="231" t="s">
        <v>81</v>
      </c>
      <c r="AV110" s="13" t="s">
        <v>79</v>
      </c>
      <c r="AW110" s="13" t="s">
        <v>33</v>
      </c>
      <c r="AX110" s="13" t="s">
        <v>71</v>
      </c>
      <c r="AY110" s="231" t="s">
        <v>113</v>
      </c>
    </row>
    <row r="111" s="13" customFormat="1">
      <c r="A111" s="13"/>
      <c r="B111" s="221"/>
      <c r="C111" s="222"/>
      <c r="D111" s="223" t="s">
        <v>124</v>
      </c>
      <c r="E111" s="224" t="s">
        <v>19</v>
      </c>
      <c r="F111" s="225" t="s">
        <v>149</v>
      </c>
      <c r="G111" s="222"/>
      <c r="H111" s="224" t="s">
        <v>19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124</v>
      </c>
      <c r="AU111" s="231" t="s">
        <v>81</v>
      </c>
      <c r="AV111" s="13" t="s">
        <v>79</v>
      </c>
      <c r="AW111" s="13" t="s">
        <v>33</v>
      </c>
      <c r="AX111" s="13" t="s">
        <v>71</v>
      </c>
      <c r="AY111" s="231" t="s">
        <v>113</v>
      </c>
    </row>
    <row r="112" s="14" customFormat="1">
      <c r="A112" s="14"/>
      <c r="B112" s="232"/>
      <c r="C112" s="233"/>
      <c r="D112" s="223" t="s">
        <v>124</v>
      </c>
      <c r="E112" s="234" t="s">
        <v>19</v>
      </c>
      <c r="F112" s="235" t="s">
        <v>150</v>
      </c>
      <c r="G112" s="233"/>
      <c r="H112" s="236">
        <v>0.35399999999999998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124</v>
      </c>
      <c r="AU112" s="242" t="s">
        <v>81</v>
      </c>
      <c r="AV112" s="14" t="s">
        <v>81</v>
      </c>
      <c r="AW112" s="14" t="s">
        <v>33</v>
      </c>
      <c r="AX112" s="14" t="s">
        <v>71</v>
      </c>
      <c r="AY112" s="242" t="s">
        <v>113</v>
      </c>
    </row>
    <row r="113" s="15" customFormat="1">
      <c r="A113" s="15"/>
      <c r="B113" s="243"/>
      <c r="C113" s="244"/>
      <c r="D113" s="223" t="s">
        <v>124</v>
      </c>
      <c r="E113" s="245" t="s">
        <v>19</v>
      </c>
      <c r="F113" s="246" t="s">
        <v>127</v>
      </c>
      <c r="G113" s="244"/>
      <c r="H113" s="247">
        <v>0.35399999999999998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3" t="s">
        <v>124</v>
      </c>
      <c r="AU113" s="253" t="s">
        <v>81</v>
      </c>
      <c r="AV113" s="15" t="s">
        <v>120</v>
      </c>
      <c r="AW113" s="15" t="s">
        <v>33</v>
      </c>
      <c r="AX113" s="15" t="s">
        <v>79</v>
      </c>
      <c r="AY113" s="253" t="s">
        <v>113</v>
      </c>
    </row>
    <row r="114" s="2" customFormat="1" ht="21.75" customHeight="1">
      <c r="A114" s="41"/>
      <c r="B114" s="42"/>
      <c r="C114" s="203" t="s">
        <v>151</v>
      </c>
      <c r="D114" s="203" t="s">
        <v>115</v>
      </c>
      <c r="E114" s="204" t="s">
        <v>152</v>
      </c>
      <c r="F114" s="205" t="s">
        <v>153</v>
      </c>
      <c r="G114" s="206" t="s">
        <v>139</v>
      </c>
      <c r="H114" s="207">
        <v>0.35399999999999998</v>
      </c>
      <c r="I114" s="208"/>
      <c r="J114" s="209">
        <f>ROUND(I114*H114,2)</f>
        <v>0</v>
      </c>
      <c r="K114" s="205" t="s">
        <v>119</v>
      </c>
      <c r="L114" s="47"/>
      <c r="M114" s="210" t="s">
        <v>19</v>
      </c>
      <c r="N114" s="211" t="s">
        <v>42</v>
      </c>
      <c r="O114" s="8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4" t="s">
        <v>120</v>
      </c>
      <c r="AT114" s="214" t="s">
        <v>115</v>
      </c>
      <c r="AU114" s="214" t="s">
        <v>81</v>
      </c>
      <c r="AY114" s="20" t="s">
        <v>113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0" t="s">
        <v>79</v>
      </c>
      <c r="BK114" s="215">
        <f>ROUND(I114*H114,2)</f>
        <v>0</v>
      </c>
      <c r="BL114" s="20" t="s">
        <v>120</v>
      </c>
      <c r="BM114" s="214" t="s">
        <v>154</v>
      </c>
    </row>
    <row r="115" s="2" customFormat="1">
      <c r="A115" s="41"/>
      <c r="B115" s="42"/>
      <c r="C115" s="43"/>
      <c r="D115" s="216" t="s">
        <v>122</v>
      </c>
      <c r="E115" s="43"/>
      <c r="F115" s="217" t="s">
        <v>155</v>
      </c>
      <c r="G115" s="43"/>
      <c r="H115" s="43"/>
      <c r="I115" s="218"/>
      <c r="J115" s="43"/>
      <c r="K115" s="43"/>
      <c r="L115" s="47"/>
      <c r="M115" s="219"/>
      <c r="N115" s="220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122</v>
      </c>
      <c r="AU115" s="20" t="s">
        <v>81</v>
      </c>
    </row>
    <row r="116" s="13" customFormat="1">
      <c r="A116" s="13"/>
      <c r="B116" s="221"/>
      <c r="C116" s="222"/>
      <c r="D116" s="223" t="s">
        <v>124</v>
      </c>
      <c r="E116" s="224" t="s">
        <v>19</v>
      </c>
      <c r="F116" s="225" t="s">
        <v>125</v>
      </c>
      <c r="G116" s="222"/>
      <c r="H116" s="224" t="s">
        <v>19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124</v>
      </c>
      <c r="AU116" s="231" t="s">
        <v>81</v>
      </c>
      <c r="AV116" s="13" t="s">
        <v>79</v>
      </c>
      <c r="AW116" s="13" t="s">
        <v>33</v>
      </c>
      <c r="AX116" s="13" t="s">
        <v>71</v>
      </c>
      <c r="AY116" s="231" t="s">
        <v>113</v>
      </c>
    </row>
    <row r="117" s="13" customFormat="1">
      <c r="A117" s="13"/>
      <c r="B117" s="221"/>
      <c r="C117" s="222"/>
      <c r="D117" s="223" t="s">
        <v>124</v>
      </c>
      <c r="E117" s="224" t="s">
        <v>19</v>
      </c>
      <c r="F117" s="225" t="s">
        <v>149</v>
      </c>
      <c r="G117" s="222"/>
      <c r="H117" s="224" t="s">
        <v>19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124</v>
      </c>
      <c r="AU117" s="231" t="s">
        <v>81</v>
      </c>
      <c r="AV117" s="13" t="s">
        <v>79</v>
      </c>
      <c r="AW117" s="13" t="s">
        <v>33</v>
      </c>
      <c r="AX117" s="13" t="s">
        <v>71</v>
      </c>
      <c r="AY117" s="231" t="s">
        <v>113</v>
      </c>
    </row>
    <row r="118" s="14" customFormat="1">
      <c r="A118" s="14"/>
      <c r="B118" s="232"/>
      <c r="C118" s="233"/>
      <c r="D118" s="223" t="s">
        <v>124</v>
      </c>
      <c r="E118" s="234" t="s">
        <v>19</v>
      </c>
      <c r="F118" s="235" t="s">
        <v>150</v>
      </c>
      <c r="G118" s="233"/>
      <c r="H118" s="236">
        <v>0.35399999999999998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124</v>
      </c>
      <c r="AU118" s="242" t="s">
        <v>81</v>
      </c>
      <c r="AV118" s="14" t="s">
        <v>81</v>
      </c>
      <c r="AW118" s="14" t="s">
        <v>33</v>
      </c>
      <c r="AX118" s="14" t="s">
        <v>71</v>
      </c>
      <c r="AY118" s="242" t="s">
        <v>113</v>
      </c>
    </row>
    <row r="119" s="15" customFormat="1">
      <c r="A119" s="15"/>
      <c r="B119" s="243"/>
      <c r="C119" s="244"/>
      <c r="D119" s="223" t="s">
        <v>124</v>
      </c>
      <c r="E119" s="245" t="s">
        <v>19</v>
      </c>
      <c r="F119" s="246" t="s">
        <v>127</v>
      </c>
      <c r="G119" s="244"/>
      <c r="H119" s="247">
        <v>0.35399999999999998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3" t="s">
        <v>124</v>
      </c>
      <c r="AU119" s="253" t="s">
        <v>81</v>
      </c>
      <c r="AV119" s="15" t="s">
        <v>120</v>
      </c>
      <c r="AW119" s="15" t="s">
        <v>33</v>
      </c>
      <c r="AX119" s="15" t="s">
        <v>79</v>
      </c>
      <c r="AY119" s="253" t="s">
        <v>113</v>
      </c>
    </row>
    <row r="120" s="2" customFormat="1" ht="24.15" customHeight="1">
      <c r="A120" s="41"/>
      <c r="B120" s="42"/>
      <c r="C120" s="203" t="s">
        <v>134</v>
      </c>
      <c r="D120" s="203" t="s">
        <v>115</v>
      </c>
      <c r="E120" s="204" t="s">
        <v>156</v>
      </c>
      <c r="F120" s="205" t="s">
        <v>157</v>
      </c>
      <c r="G120" s="206" t="s">
        <v>139</v>
      </c>
      <c r="H120" s="207">
        <v>0.35399999999999998</v>
      </c>
      <c r="I120" s="208"/>
      <c r="J120" s="209">
        <f>ROUND(I120*H120,2)</f>
        <v>0</v>
      </c>
      <c r="K120" s="205" t="s">
        <v>119</v>
      </c>
      <c r="L120" s="47"/>
      <c r="M120" s="210" t="s">
        <v>19</v>
      </c>
      <c r="N120" s="211" t="s">
        <v>42</v>
      </c>
      <c r="O120" s="87"/>
      <c r="P120" s="212">
        <f>O120*H120</f>
        <v>0</v>
      </c>
      <c r="Q120" s="212">
        <v>0.025250000000000002</v>
      </c>
      <c r="R120" s="212">
        <f>Q120*H120</f>
        <v>0.0089385000000000003</v>
      </c>
      <c r="S120" s="212">
        <v>0</v>
      </c>
      <c r="T120" s="213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4" t="s">
        <v>120</v>
      </c>
      <c r="AT120" s="214" t="s">
        <v>115</v>
      </c>
      <c r="AU120" s="214" t="s">
        <v>81</v>
      </c>
      <c r="AY120" s="20" t="s">
        <v>113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0" t="s">
        <v>79</v>
      </c>
      <c r="BK120" s="215">
        <f>ROUND(I120*H120,2)</f>
        <v>0</v>
      </c>
      <c r="BL120" s="20" t="s">
        <v>120</v>
      </c>
      <c r="BM120" s="214" t="s">
        <v>158</v>
      </c>
    </row>
    <row r="121" s="2" customFormat="1">
      <c r="A121" s="41"/>
      <c r="B121" s="42"/>
      <c r="C121" s="43"/>
      <c r="D121" s="216" t="s">
        <v>122</v>
      </c>
      <c r="E121" s="43"/>
      <c r="F121" s="217" t="s">
        <v>159</v>
      </c>
      <c r="G121" s="43"/>
      <c r="H121" s="43"/>
      <c r="I121" s="218"/>
      <c r="J121" s="43"/>
      <c r="K121" s="43"/>
      <c r="L121" s="47"/>
      <c r="M121" s="219"/>
      <c r="N121" s="220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122</v>
      </c>
      <c r="AU121" s="20" t="s">
        <v>81</v>
      </c>
    </row>
    <row r="122" s="13" customFormat="1">
      <c r="A122" s="13"/>
      <c r="B122" s="221"/>
      <c r="C122" s="222"/>
      <c r="D122" s="223" t="s">
        <v>124</v>
      </c>
      <c r="E122" s="224" t="s">
        <v>19</v>
      </c>
      <c r="F122" s="225" t="s">
        <v>125</v>
      </c>
      <c r="G122" s="222"/>
      <c r="H122" s="224" t="s">
        <v>19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124</v>
      </c>
      <c r="AU122" s="231" t="s">
        <v>81</v>
      </c>
      <c r="AV122" s="13" t="s">
        <v>79</v>
      </c>
      <c r="AW122" s="13" t="s">
        <v>33</v>
      </c>
      <c r="AX122" s="13" t="s">
        <v>71</v>
      </c>
      <c r="AY122" s="231" t="s">
        <v>113</v>
      </c>
    </row>
    <row r="123" s="13" customFormat="1">
      <c r="A123" s="13"/>
      <c r="B123" s="221"/>
      <c r="C123" s="222"/>
      <c r="D123" s="223" t="s">
        <v>124</v>
      </c>
      <c r="E123" s="224" t="s">
        <v>19</v>
      </c>
      <c r="F123" s="225" t="s">
        <v>149</v>
      </c>
      <c r="G123" s="222"/>
      <c r="H123" s="224" t="s">
        <v>19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124</v>
      </c>
      <c r="AU123" s="231" t="s">
        <v>81</v>
      </c>
      <c r="AV123" s="13" t="s">
        <v>79</v>
      </c>
      <c r="AW123" s="13" t="s">
        <v>33</v>
      </c>
      <c r="AX123" s="13" t="s">
        <v>71</v>
      </c>
      <c r="AY123" s="231" t="s">
        <v>113</v>
      </c>
    </row>
    <row r="124" s="14" customFormat="1">
      <c r="A124" s="14"/>
      <c r="B124" s="232"/>
      <c r="C124" s="233"/>
      <c r="D124" s="223" t="s">
        <v>124</v>
      </c>
      <c r="E124" s="234" t="s">
        <v>19</v>
      </c>
      <c r="F124" s="235" t="s">
        <v>150</v>
      </c>
      <c r="G124" s="233"/>
      <c r="H124" s="236">
        <v>0.35399999999999998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124</v>
      </c>
      <c r="AU124" s="242" t="s">
        <v>81</v>
      </c>
      <c r="AV124" s="14" t="s">
        <v>81</v>
      </c>
      <c r="AW124" s="14" t="s">
        <v>33</v>
      </c>
      <c r="AX124" s="14" t="s">
        <v>71</v>
      </c>
      <c r="AY124" s="242" t="s">
        <v>113</v>
      </c>
    </row>
    <row r="125" s="15" customFormat="1">
      <c r="A125" s="15"/>
      <c r="B125" s="243"/>
      <c r="C125" s="244"/>
      <c r="D125" s="223" t="s">
        <v>124</v>
      </c>
      <c r="E125" s="245" t="s">
        <v>19</v>
      </c>
      <c r="F125" s="246" t="s">
        <v>127</v>
      </c>
      <c r="G125" s="244"/>
      <c r="H125" s="247">
        <v>0.35399999999999998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3" t="s">
        <v>124</v>
      </c>
      <c r="AU125" s="253" t="s">
        <v>81</v>
      </c>
      <c r="AV125" s="15" t="s">
        <v>120</v>
      </c>
      <c r="AW125" s="15" t="s">
        <v>33</v>
      </c>
      <c r="AX125" s="15" t="s">
        <v>79</v>
      </c>
      <c r="AY125" s="253" t="s">
        <v>113</v>
      </c>
    </row>
    <row r="126" s="2" customFormat="1" ht="21.75" customHeight="1">
      <c r="A126" s="41"/>
      <c r="B126" s="42"/>
      <c r="C126" s="203" t="s">
        <v>160</v>
      </c>
      <c r="D126" s="203" t="s">
        <v>115</v>
      </c>
      <c r="E126" s="204" t="s">
        <v>161</v>
      </c>
      <c r="F126" s="205" t="s">
        <v>162</v>
      </c>
      <c r="G126" s="206" t="s">
        <v>118</v>
      </c>
      <c r="H126" s="207">
        <v>37</v>
      </c>
      <c r="I126" s="208"/>
      <c r="J126" s="209">
        <f>ROUND(I126*H126,2)</f>
        <v>0</v>
      </c>
      <c r="K126" s="205" t="s">
        <v>119</v>
      </c>
      <c r="L126" s="47"/>
      <c r="M126" s="210" t="s">
        <v>19</v>
      </c>
      <c r="N126" s="211" t="s">
        <v>42</v>
      </c>
      <c r="O126" s="87"/>
      <c r="P126" s="212">
        <f>O126*H126</f>
        <v>0</v>
      </c>
      <c r="Q126" s="212">
        <v>0.018599999999999998</v>
      </c>
      <c r="R126" s="212">
        <f>Q126*H126</f>
        <v>0.68819999999999992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120</v>
      </c>
      <c r="AT126" s="214" t="s">
        <v>115</v>
      </c>
      <c r="AU126" s="214" t="s">
        <v>81</v>
      </c>
      <c r="AY126" s="20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79</v>
      </c>
      <c r="BK126" s="215">
        <f>ROUND(I126*H126,2)</f>
        <v>0</v>
      </c>
      <c r="BL126" s="20" t="s">
        <v>120</v>
      </c>
      <c r="BM126" s="214" t="s">
        <v>163</v>
      </c>
    </row>
    <row r="127" s="2" customFormat="1">
      <c r="A127" s="41"/>
      <c r="B127" s="42"/>
      <c r="C127" s="43"/>
      <c r="D127" s="216" t="s">
        <v>122</v>
      </c>
      <c r="E127" s="43"/>
      <c r="F127" s="217" t="s">
        <v>164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122</v>
      </c>
      <c r="AU127" s="20" t="s">
        <v>81</v>
      </c>
    </row>
    <row r="128" s="13" customFormat="1">
      <c r="A128" s="13"/>
      <c r="B128" s="221"/>
      <c r="C128" s="222"/>
      <c r="D128" s="223" t="s">
        <v>124</v>
      </c>
      <c r="E128" s="224" t="s">
        <v>19</v>
      </c>
      <c r="F128" s="225" t="s">
        <v>125</v>
      </c>
      <c r="G128" s="222"/>
      <c r="H128" s="224" t="s">
        <v>19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124</v>
      </c>
      <c r="AU128" s="231" t="s">
        <v>81</v>
      </c>
      <c r="AV128" s="13" t="s">
        <v>79</v>
      </c>
      <c r="AW128" s="13" t="s">
        <v>33</v>
      </c>
      <c r="AX128" s="13" t="s">
        <v>71</v>
      </c>
      <c r="AY128" s="231" t="s">
        <v>113</v>
      </c>
    </row>
    <row r="129" s="14" customFormat="1">
      <c r="A129" s="14"/>
      <c r="B129" s="232"/>
      <c r="C129" s="233"/>
      <c r="D129" s="223" t="s">
        <v>124</v>
      </c>
      <c r="E129" s="234" t="s">
        <v>19</v>
      </c>
      <c r="F129" s="235" t="s">
        <v>165</v>
      </c>
      <c r="G129" s="233"/>
      <c r="H129" s="236">
        <v>37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124</v>
      </c>
      <c r="AU129" s="242" t="s">
        <v>81</v>
      </c>
      <c r="AV129" s="14" t="s">
        <v>81</v>
      </c>
      <c r="AW129" s="14" t="s">
        <v>33</v>
      </c>
      <c r="AX129" s="14" t="s">
        <v>71</v>
      </c>
      <c r="AY129" s="242" t="s">
        <v>113</v>
      </c>
    </row>
    <row r="130" s="15" customFormat="1">
      <c r="A130" s="15"/>
      <c r="B130" s="243"/>
      <c r="C130" s="244"/>
      <c r="D130" s="223" t="s">
        <v>124</v>
      </c>
      <c r="E130" s="245" t="s">
        <v>19</v>
      </c>
      <c r="F130" s="246" t="s">
        <v>127</v>
      </c>
      <c r="G130" s="244"/>
      <c r="H130" s="247">
        <v>37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3" t="s">
        <v>124</v>
      </c>
      <c r="AU130" s="253" t="s">
        <v>81</v>
      </c>
      <c r="AV130" s="15" t="s">
        <v>120</v>
      </c>
      <c r="AW130" s="15" t="s">
        <v>33</v>
      </c>
      <c r="AX130" s="15" t="s">
        <v>79</v>
      </c>
      <c r="AY130" s="253" t="s">
        <v>113</v>
      </c>
    </row>
    <row r="131" s="2" customFormat="1" ht="16.5" customHeight="1">
      <c r="A131" s="41"/>
      <c r="B131" s="42"/>
      <c r="C131" s="203" t="s">
        <v>166</v>
      </c>
      <c r="D131" s="203" t="s">
        <v>115</v>
      </c>
      <c r="E131" s="204" t="s">
        <v>167</v>
      </c>
      <c r="F131" s="205" t="s">
        <v>168</v>
      </c>
      <c r="G131" s="206" t="s">
        <v>169</v>
      </c>
      <c r="H131" s="207">
        <v>35</v>
      </c>
      <c r="I131" s="208"/>
      <c r="J131" s="209">
        <f>ROUND(I131*H131,2)</f>
        <v>0</v>
      </c>
      <c r="K131" s="205" t="s">
        <v>170</v>
      </c>
      <c r="L131" s="47"/>
      <c r="M131" s="210" t="s">
        <v>19</v>
      </c>
      <c r="N131" s="211" t="s">
        <v>42</v>
      </c>
      <c r="O131" s="87"/>
      <c r="P131" s="212">
        <f>O131*H131</f>
        <v>0</v>
      </c>
      <c r="Q131" s="212">
        <v>0.00089999999999999998</v>
      </c>
      <c r="R131" s="212">
        <f>Q131*H131</f>
        <v>0.0315</v>
      </c>
      <c r="S131" s="212">
        <v>0</v>
      </c>
      <c r="T131" s="213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4" t="s">
        <v>120</v>
      </c>
      <c r="AT131" s="214" t="s">
        <v>115</v>
      </c>
      <c r="AU131" s="214" t="s">
        <v>81</v>
      </c>
      <c r="AY131" s="20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0" t="s">
        <v>79</v>
      </c>
      <c r="BK131" s="215">
        <f>ROUND(I131*H131,2)</f>
        <v>0</v>
      </c>
      <c r="BL131" s="20" t="s">
        <v>120</v>
      </c>
      <c r="BM131" s="214" t="s">
        <v>171</v>
      </c>
    </row>
    <row r="132" s="13" customFormat="1">
      <c r="A132" s="13"/>
      <c r="B132" s="221"/>
      <c r="C132" s="222"/>
      <c r="D132" s="223" t="s">
        <v>124</v>
      </c>
      <c r="E132" s="224" t="s">
        <v>19</v>
      </c>
      <c r="F132" s="225" t="s">
        <v>125</v>
      </c>
      <c r="G132" s="222"/>
      <c r="H132" s="224" t="s">
        <v>19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124</v>
      </c>
      <c r="AU132" s="231" t="s">
        <v>81</v>
      </c>
      <c r="AV132" s="13" t="s">
        <v>79</v>
      </c>
      <c r="AW132" s="13" t="s">
        <v>33</v>
      </c>
      <c r="AX132" s="13" t="s">
        <v>71</v>
      </c>
      <c r="AY132" s="231" t="s">
        <v>113</v>
      </c>
    </row>
    <row r="133" s="14" customFormat="1">
      <c r="A133" s="14"/>
      <c r="B133" s="232"/>
      <c r="C133" s="233"/>
      <c r="D133" s="223" t="s">
        <v>124</v>
      </c>
      <c r="E133" s="234" t="s">
        <v>19</v>
      </c>
      <c r="F133" s="235" t="s">
        <v>172</v>
      </c>
      <c r="G133" s="233"/>
      <c r="H133" s="236">
        <v>35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124</v>
      </c>
      <c r="AU133" s="242" t="s">
        <v>81</v>
      </c>
      <c r="AV133" s="14" t="s">
        <v>81</v>
      </c>
      <c r="AW133" s="14" t="s">
        <v>33</v>
      </c>
      <c r="AX133" s="14" t="s">
        <v>71</v>
      </c>
      <c r="AY133" s="242" t="s">
        <v>113</v>
      </c>
    </row>
    <row r="134" s="15" customFormat="1">
      <c r="A134" s="15"/>
      <c r="B134" s="243"/>
      <c r="C134" s="244"/>
      <c r="D134" s="223" t="s">
        <v>124</v>
      </c>
      <c r="E134" s="245" t="s">
        <v>19</v>
      </c>
      <c r="F134" s="246" t="s">
        <v>127</v>
      </c>
      <c r="G134" s="244"/>
      <c r="H134" s="247">
        <v>35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3" t="s">
        <v>124</v>
      </c>
      <c r="AU134" s="253" t="s">
        <v>81</v>
      </c>
      <c r="AV134" s="15" t="s">
        <v>120</v>
      </c>
      <c r="AW134" s="15" t="s">
        <v>33</v>
      </c>
      <c r="AX134" s="15" t="s">
        <v>79</v>
      </c>
      <c r="AY134" s="253" t="s">
        <v>113</v>
      </c>
    </row>
    <row r="135" s="2" customFormat="1" ht="24.15" customHeight="1">
      <c r="A135" s="41"/>
      <c r="B135" s="42"/>
      <c r="C135" s="203" t="s">
        <v>173</v>
      </c>
      <c r="D135" s="203" t="s">
        <v>115</v>
      </c>
      <c r="E135" s="204" t="s">
        <v>174</v>
      </c>
      <c r="F135" s="205" t="s">
        <v>175</v>
      </c>
      <c r="G135" s="206" t="s">
        <v>169</v>
      </c>
      <c r="H135" s="207">
        <v>170</v>
      </c>
      <c r="I135" s="208"/>
      <c r="J135" s="209">
        <f>ROUND(I135*H135,2)</f>
        <v>0</v>
      </c>
      <c r="K135" s="205" t="s">
        <v>119</v>
      </c>
      <c r="L135" s="47"/>
      <c r="M135" s="210" t="s">
        <v>19</v>
      </c>
      <c r="N135" s="211" t="s">
        <v>42</v>
      </c>
      <c r="O135" s="87"/>
      <c r="P135" s="212">
        <f>O135*H135</f>
        <v>0</v>
      </c>
      <c r="Q135" s="212">
        <v>0.00089999999999999998</v>
      </c>
      <c r="R135" s="212">
        <f>Q135*H135</f>
        <v>0.153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120</v>
      </c>
      <c r="AT135" s="214" t="s">
        <v>115</v>
      </c>
      <c r="AU135" s="214" t="s">
        <v>81</v>
      </c>
      <c r="AY135" s="20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79</v>
      </c>
      <c r="BK135" s="215">
        <f>ROUND(I135*H135,2)</f>
        <v>0</v>
      </c>
      <c r="BL135" s="20" t="s">
        <v>120</v>
      </c>
      <c r="BM135" s="214" t="s">
        <v>176</v>
      </c>
    </row>
    <row r="136" s="2" customFormat="1">
      <c r="A136" s="41"/>
      <c r="B136" s="42"/>
      <c r="C136" s="43"/>
      <c r="D136" s="216" t="s">
        <v>122</v>
      </c>
      <c r="E136" s="43"/>
      <c r="F136" s="217" t="s">
        <v>177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122</v>
      </c>
      <c r="AU136" s="20" t="s">
        <v>81</v>
      </c>
    </row>
    <row r="137" s="13" customFormat="1">
      <c r="A137" s="13"/>
      <c r="B137" s="221"/>
      <c r="C137" s="222"/>
      <c r="D137" s="223" t="s">
        <v>124</v>
      </c>
      <c r="E137" s="224" t="s">
        <v>19</v>
      </c>
      <c r="F137" s="225" t="s">
        <v>125</v>
      </c>
      <c r="G137" s="222"/>
      <c r="H137" s="224" t="s">
        <v>19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124</v>
      </c>
      <c r="AU137" s="231" t="s">
        <v>81</v>
      </c>
      <c r="AV137" s="13" t="s">
        <v>79</v>
      </c>
      <c r="AW137" s="13" t="s">
        <v>33</v>
      </c>
      <c r="AX137" s="13" t="s">
        <v>71</v>
      </c>
      <c r="AY137" s="231" t="s">
        <v>113</v>
      </c>
    </row>
    <row r="138" s="14" customFormat="1">
      <c r="A138" s="14"/>
      <c r="B138" s="232"/>
      <c r="C138" s="233"/>
      <c r="D138" s="223" t="s">
        <v>124</v>
      </c>
      <c r="E138" s="234" t="s">
        <v>19</v>
      </c>
      <c r="F138" s="235" t="s">
        <v>178</v>
      </c>
      <c r="G138" s="233"/>
      <c r="H138" s="236">
        <v>170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124</v>
      </c>
      <c r="AU138" s="242" t="s">
        <v>81</v>
      </c>
      <c r="AV138" s="14" t="s">
        <v>81</v>
      </c>
      <c r="AW138" s="14" t="s">
        <v>33</v>
      </c>
      <c r="AX138" s="14" t="s">
        <v>71</v>
      </c>
      <c r="AY138" s="242" t="s">
        <v>113</v>
      </c>
    </row>
    <row r="139" s="15" customFormat="1">
      <c r="A139" s="15"/>
      <c r="B139" s="243"/>
      <c r="C139" s="244"/>
      <c r="D139" s="223" t="s">
        <v>124</v>
      </c>
      <c r="E139" s="245" t="s">
        <v>19</v>
      </c>
      <c r="F139" s="246" t="s">
        <v>127</v>
      </c>
      <c r="G139" s="244"/>
      <c r="H139" s="247">
        <v>170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3" t="s">
        <v>124</v>
      </c>
      <c r="AU139" s="253" t="s">
        <v>81</v>
      </c>
      <c r="AV139" s="15" t="s">
        <v>120</v>
      </c>
      <c r="AW139" s="15" t="s">
        <v>33</v>
      </c>
      <c r="AX139" s="15" t="s">
        <v>79</v>
      </c>
      <c r="AY139" s="253" t="s">
        <v>113</v>
      </c>
    </row>
    <row r="140" s="2" customFormat="1" ht="24.15" customHeight="1">
      <c r="A140" s="41"/>
      <c r="B140" s="42"/>
      <c r="C140" s="203" t="s">
        <v>179</v>
      </c>
      <c r="D140" s="203" t="s">
        <v>115</v>
      </c>
      <c r="E140" s="204" t="s">
        <v>180</v>
      </c>
      <c r="F140" s="205" t="s">
        <v>181</v>
      </c>
      <c r="G140" s="206" t="s">
        <v>169</v>
      </c>
      <c r="H140" s="207">
        <v>125</v>
      </c>
      <c r="I140" s="208"/>
      <c r="J140" s="209">
        <f>ROUND(I140*H140,2)</f>
        <v>0</v>
      </c>
      <c r="K140" s="205" t="s">
        <v>119</v>
      </c>
      <c r="L140" s="47"/>
      <c r="M140" s="210" t="s">
        <v>19</v>
      </c>
      <c r="N140" s="211" t="s">
        <v>42</v>
      </c>
      <c r="O140" s="87"/>
      <c r="P140" s="212">
        <f>O140*H140</f>
        <v>0</v>
      </c>
      <c r="Q140" s="212">
        <v>4.0000000000000003E-05</v>
      </c>
      <c r="R140" s="212">
        <f>Q140*H140</f>
        <v>0.0050000000000000001</v>
      </c>
      <c r="S140" s="212">
        <v>0</v>
      </c>
      <c r="T140" s="213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4" t="s">
        <v>120</v>
      </c>
      <c r="AT140" s="214" t="s">
        <v>115</v>
      </c>
      <c r="AU140" s="214" t="s">
        <v>81</v>
      </c>
      <c r="AY140" s="20" t="s">
        <v>113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0" t="s">
        <v>79</v>
      </c>
      <c r="BK140" s="215">
        <f>ROUND(I140*H140,2)</f>
        <v>0</v>
      </c>
      <c r="BL140" s="20" t="s">
        <v>120</v>
      </c>
      <c r="BM140" s="214" t="s">
        <v>182</v>
      </c>
    </row>
    <row r="141" s="2" customFormat="1">
      <c r="A141" s="41"/>
      <c r="B141" s="42"/>
      <c r="C141" s="43"/>
      <c r="D141" s="216" t="s">
        <v>122</v>
      </c>
      <c r="E141" s="43"/>
      <c r="F141" s="217" t="s">
        <v>183</v>
      </c>
      <c r="G141" s="43"/>
      <c r="H141" s="43"/>
      <c r="I141" s="218"/>
      <c r="J141" s="43"/>
      <c r="K141" s="43"/>
      <c r="L141" s="47"/>
      <c r="M141" s="219"/>
      <c r="N141" s="220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122</v>
      </c>
      <c r="AU141" s="20" t="s">
        <v>81</v>
      </c>
    </row>
    <row r="142" s="13" customFormat="1">
      <c r="A142" s="13"/>
      <c r="B142" s="221"/>
      <c r="C142" s="222"/>
      <c r="D142" s="223" t="s">
        <v>124</v>
      </c>
      <c r="E142" s="224" t="s">
        <v>19</v>
      </c>
      <c r="F142" s="225" t="s">
        <v>125</v>
      </c>
      <c r="G142" s="222"/>
      <c r="H142" s="224" t="s">
        <v>19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124</v>
      </c>
      <c r="AU142" s="231" t="s">
        <v>81</v>
      </c>
      <c r="AV142" s="13" t="s">
        <v>79</v>
      </c>
      <c r="AW142" s="13" t="s">
        <v>33</v>
      </c>
      <c r="AX142" s="13" t="s">
        <v>71</v>
      </c>
      <c r="AY142" s="231" t="s">
        <v>113</v>
      </c>
    </row>
    <row r="143" s="14" customFormat="1">
      <c r="A143" s="14"/>
      <c r="B143" s="232"/>
      <c r="C143" s="233"/>
      <c r="D143" s="223" t="s">
        <v>124</v>
      </c>
      <c r="E143" s="234" t="s">
        <v>19</v>
      </c>
      <c r="F143" s="235" t="s">
        <v>184</v>
      </c>
      <c r="G143" s="233"/>
      <c r="H143" s="236">
        <v>125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124</v>
      </c>
      <c r="AU143" s="242" t="s">
        <v>81</v>
      </c>
      <c r="AV143" s="14" t="s">
        <v>81</v>
      </c>
      <c r="AW143" s="14" t="s">
        <v>33</v>
      </c>
      <c r="AX143" s="14" t="s">
        <v>71</v>
      </c>
      <c r="AY143" s="242" t="s">
        <v>113</v>
      </c>
    </row>
    <row r="144" s="15" customFormat="1">
      <c r="A144" s="15"/>
      <c r="B144" s="243"/>
      <c r="C144" s="244"/>
      <c r="D144" s="223" t="s">
        <v>124</v>
      </c>
      <c r="E144" s="245" t="s">
        <v>19</v>
      </c>
      <c r="F144" s="246" t="s">
        <v>127</v>
      </c>
      <c r="G144" s="244"/>
      <c r="H144" s="247">
        <v>125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3" t="s">
        <v>124</v>
      </c>
      <c r="AU144" s="253" t="s">
        <v>81</v>
      </c>
      <c r="AV144" s="15" t="s">
        <v>120</v>
      </c>
      <c r="AW144" s="15" t="s">
        <v>33</v>
      </c>
      <c r="AX144" s="15" t="s">
        <v>79</v>
      </c>
      <c r="AY144" s="253" t="s">
        <v>113</v>
      </c>
    </row>
    <row r="145" s="2" customFormat="1" ht="16.5" customHeight="1">
      <c r="A145" s="41"/>
      <c r="B145" s="42"/>
      <c r="C145" s="203" t="s">
        <v>185</v>
      </c>
      <c r="D145" s="203" t="s">
        <v>115</v>
      </c>
      <c r="E145" s="204" t="s">
        <v>186</v>
      </c>
      <c r="F145" s="205" t="s">
        <v>187</v>
      </c>
      <c r="G145" s="206" t="s">
        <v>169</v>
      </c>
      <c r="H145" s="207">
        <v>134.80000000000001</v>
      </c>
      <c r="I145" s="208"/>
      <c r="J145" s="209">
        <f>ROUND(I145*H145,2)</f>
        <v>0</v>
      </c>
      <c r="K145" s="205" t="s">
        <v>170</v>
      </c>
      <c r="L145" s="47"/>
      <c r="M145" s="210" t="s">
        <v>19</v>
      </c>
      <c r="N145" s="211" t="s">
        <v>42</v>
      </c>
      <c r="O145" s="87"/>
      <c r="P145" s="212">
        <f>O145*H145</f>
        <v>0</v>
      </c>
      <c r="Q145" s="212">
        <v>0.00020000000000000001</v>
      </c>
      <c r="R145" s="212">
        <f>Q145*H145</f>
        <v>0.026960000000000005</v>
      </c>
      <c r="S145" s="212">
        <v>0</v>
      </c>
      <c r="T145" s="213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4" t="s">
        <v>120</v>
      </c>
      <c r="AT145" s="214" t="s">
        <v>115</v>
      </c>
      <c r="AU145" s="214" t="s">
        <v>81</v>
      </c>
      <c r="AY145" s="20" t="s">
        <v>113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0" t="s">
        <v>79</v>
      </c>
      <c r="BK145" s="215">
        <f>ROUND(I145*H145,2)</f>
        <v>0</v>
      </c>
      <c r="BL145" s="20" t="s">
        <v>120</v>
      </c>
      <c r="BM145" s="214" t="s">
        <v>188</v>
      </c>
    </row>
    <row r="146" s="13" customFormat="1">
      <c r="A146" s="13"/>
      <c r="B146" s="221"/>
      <c r="C146" s="222"/>
      <c r="D146" s="223" t="s">
        <v>124</v>
      </c>
      <c r="E146" s="224" t="s">
        <v>19</v>
      </c>
      <c r="F146" s="225" t="s">
        <v>125</v>
      </c>
      <c r="G146" s="222"/>
      <c r="H146" s="224" t="s">
        <v>19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124</v>
      </c>
      <c r="AU146" s="231" t="s">
        <v>81</v>
      </c>
      <c r="AV146" s="13" t="s">
        <v>79</v>
      </c>
      <c r="AW146" s="13" t="s">
        <v>33</v>
      </c>
      <c r="AX146" s="13" t="s">
        <v>71</v>
      </c>
      <c r="AY146" s="231" t="s">
        <v>113</v>
      </c>
    </row>
    <row r="147" s="14" customFormat="1">
      <c r="A147" s="14"/>
      <c r="B147" s="232"/>
      <c r="C147" s="233"/>
      <c r="D147" s="223" t="s">
        <v>124</v>
      </c>
      <c r="E147" s="234" t="s">
        <v>19</v>
      </c>
      <c r="F147" s="235" t="s">
        <v>189</v>
      </c>
      <c r="G147" s="233"/>
      <c r="H147" s="236">
        <v>11.199999999999999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124</v>
      </c>
      <c r="AU147" s="242" t="s">
        <v>81</v>
      </c>
      <c r="AV147" s="14" t="s">
        <v>81</v>
      </c>
      <c r="AW147" s="14" t="s">
        <v>33</v>
      </c>
      <c r="AX147" s="14" t="s">
        <v>71</v>
      </c>
      <c r="AY147" s="242" t="s">
        <v>113</v>
      </c>
    </row>
    <row r="148" s="14" customFormat="1">
      <c r="A148" s="14"/>
      <c r="B148" s="232"/>
      <c r="C148" s="233"/>
      <c r="D148" s="223" t="s">
        <v>124</v>
      </c>
      <c r="E148" s="234" t="s">
        <v>19</v>
      </c>
      <c r="F148" s="235" t="s">
        <v>190</v>
      </c>
      <c r="G148" s="233"/>
      <c r="H148" s="236">
        <v>4.4000000000000004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124</v>
      </c>
      <c r="AU148" s="242" t="s">
        <v>81</v>
      </c>
      <c r="AV148" s="14" t="s">
        <v>81</v>
      </c>
      <c r="AW148" s="14" t="s">
        <v>33</v>
      </c>
      <c r="AX148" s="14" t="s">
        <v>71</v>
      </c>
      <c r="AY148" s="242" t="s">
        <v>113</v>
      </c>
    </row>
    <row r="149" s="14" customFormat="1">
      <c r="A149" s="14"/>
      <c r="B149" s="232"/>
      <c r="C149" s="233"/>
      <c r="D149" s="223" t="s">
        <v>124</v>
      </c>
      <c r="E149" s="234" t="s">
        <v>19</v>
      </c>
      <c r="F149" s="235" t="s">
        <v>189</v>
      </c>
      <c r="G149" s="233"/>
      <c r="H149" s="236">
        <v>11.199999999999999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124</v>
      </c>
      <c r="AU149" s="242" t="s">
        <v>81</v>
      </c>
      <c r="AV149" s="14" t="s">
        <v>81</v>
      </c>
      <c r="AW149" s="14" t="s">
        <v>33</v>
      </c>
      <c r="AX149" s="14" t="s">
        <v>71</v>
      </c>
      <c r="AY149" s="242" t="s">
        <v>113</v>
      </c>
    </row>
    <row r="150" s="14" customFormat="1">
      <c r="A150" s="14"/>
      <c r="B150" s="232"/>
      <c r="C150" s="233"/>
      <c r="D150" s="223" t="s">
        <v>124</v>
      </c>
      <c r="E150" s="234" t="s">
        <v>19</v>
      </c>
      <c r="F150" s="235" t="s">
        <v>191</v>
      </c>
      <c r="G150" s="233"/>
      <c r="H150" s="236">
        <v>8.8000000000000007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124</v>
      </c>
      <c r="AU150" s="242" t="s">
        <v>81</v>
      </c>
      <c r="AV150" s="14" t="s">
        <v>81</v>
      </c>
      <c r="AW150" s="14" t="s">
        <v>33</v>
      </c>
      <c r="AX150" s="14" t="s">
        <v>71</v>
      </c>
      <c r="AY150" s="242" t="s">
        <v>113</v>
      </c>
    </row>
    <row r="151" s="14" customFormat="1">
      <c r="A151" s="14"/>
      <c r="B151" s="232"/>
      <c r="C151" s="233"/>
      <c r="D151" s="223" t="s">
        <v>124</v>
      </c>
      <c r="E151" s="234" t="s">
        <v>19</v>
      </c>
      <c r="F151" s="235" t="s">
        <v>189</v>
      </c>
      <c r="G151" s="233"/>
      <c r="H151" s="236">
        <v>11.199999999999999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124</v>
      </c>
      <c r="AU151" s="242" t="s">
        <v>81</v>
      </c>
      <c r="AV151" s="14" t="s">
        <v>81</v>
      </c>
      <c r="AW151" s="14" t="s">
        <v>33</v>
      </c>
      <c r="AX151" s="14" t="s">
        <v>71</v>
      </c>
      <c r="AY151" s="242" t="s">
        <v>113</v>
      </c>
    </row>
    <row r="152" s="14" customFormat="1">
      <c r="A152" s="14"/>
      <c r="B152" s="232"/>
      <c r="C152" s="233"/>
      <c r="D152" s="223" t="s">
        <v>124</v>
      </c>
      <c r="E152" s="234" t="s">
        <v>19</v>
      </c>
      <c r="F152" s="235" t="s">
        <v>190</v>
      </c>
      <c r="G152" s="233"/>
      <c r="H152" s="236">
        <v>4.4000000000000004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124</v>
      </c>
      <c r="AU152" s="242" t="s">
        <v>81</v>
      </c>
      <c r="AV152" s="14" t="s">
        <v>81</v>
      </c>
      <c r="AW152" s="14" t="s">
        <v>33</v>
      </c>
      <c r="AX152" s="14" t="s">
        <v>71</v>
      </c>
      <c r="AY152" s="242" t="s">
        <v>113</v>
      </c>
    </row>
    <row r="153" s="14" customFormat="1">
      <c r="A153" s="14"/>
      <c r="B153" s="232"/>
      <c r="C153" s="233"/>
      <c r="D153" s="223" t="s">
        <v>124</v>
      </c>
      <c r="E153" s="234" t="s">
        <v>19</v>
      </c>
      <c r="F153" s="235" t="s">
        <v>192</v>
      </c>
      <c r="G153" s="233"/>
      <c r="H153" s="236">
        <v>10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124</v>
      </c>
      <c r="AU153" s="242" t="s">
        <v>81</v>
      </c>
      <c r="AV153" s="14" t="s">
        <v>81</v>
      </c>
      <c r="AW153" s="14" t="s">
        <v>33</v>
      </c>
      <c r="AX153" s="14" t="s">
        <v>71</v>
      </c>
      <c r="AY153" s="242" t="s">
        <v>113</v>
      </c>
    </row>
    <row r="154" s="14" customFormat="1">
      <c r="A154" s="14"/>
      <c r="B154" s="232"/>
      <c r="C154" s="233"/>
      <c r="D154" s="223" t="s">
        <v>124</v>
      </c>
      <c r="E154" s="234" t="s">
        <v>19</v>
      </c>
      <c r="F154" s="235" t="s">
        <v>189</v>
      </c>
      <c r="G154" s="233"/>
      <c r="H154" s="236">
        <v>11.199999999999999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124</v>
      </c>
      <c r="AU154" s="242" t="s">
        <v>81</v>
      </c>
      <c r="AV154" s="14" t="s">
        <v>81</v>
      </c>
      <c r="AW154" s="14" t="s">
        <v>33</v>
      </c>
      <c r="AX154" s="14" t="s">
        <v>71</v>
      </c>
      <c r="AY154" s="242" t="s">
        <v>113</v>
      </c>
    </row>
    <row r="155" s="14" customFormat="1">
      <c r="A155" s="14"/>
      <c r="B155" s="232"/>
      <c r="C155" s="233"/>
      <c r="D155" s="223" t="s">
        <v>124</v>
      </c>
      <c r="E155" s="234" t="s">
        <v>19</v>
      </c>
      <c r="F155" s="235" t="s">
        <v>190</v>
      </c>
      <c r="G155" s="233"/>
      <c r="H155" s="236">
        <v>4.4000000000000004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124</v>
      </c>
      <c r="AU155" s="242" t="s">
        <v>81</v>
      </c>
      <c r="AV155" s="14" t="s">
        <v>81</v>
      </c>
      <c r="AW155" s="14" t="s">
        <v>33</v>
      </c>
      <c r="AX155" s="14" t="s">
        <v>71</v>
      </c>
      <c r="AY155" s="242" t="s">
        <v>113</v>
      </c>
    </row>
    <row r="156" s="14" customFormat="1">
      <c r="A156" s="14"/>
      <c r="B156" s="232"/>
      <c r="C156" s="233"/>
      <c r="D156" s="223" t="s">
        <v>124</v>
      </c>
      <c r="E156" s="234" t="s">
        <v>19</v>
      </c>
      <c r="F156" s="235" t="s">
        <v>189</v>
      </c>
      <c r="G156" s="233"/>
      <c r="H156" s="236">
        <v>11.199999999999999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124</v>
      </c>
      <c r="AU156" s="242" t="s">
        <v>81</v>
      </c>
      <c r="AV156" s="14" t="s">
        <v>81</v>
      </c>
      <c r="AW156" s="14" t="s">
        <v>33</v>
      </c>
      <c r="AX156" s="14" t="s">
        <v>71</v>
      </c>
      <c r="AY156" s="242" t="s">
        <v>113</v>
      </c>
    </row>
    <row r="157" s="14" customFormat="1">
      <c r="A157" s="14"/>
      <c r="B157" s="232"/>
      <c r="C157" s="233"/>
      <c r="D157" s="223" t="s">
        <v>124</v>
      </c>
      <c r="E157" s="234" t="s">
        <v>19</v>
      </c>
      <c r="F157" s="235" t="s">
        <v>190</v>
      </c>
      <c r="G157" s="233"/>
      <c r="H157" s="236">
        <v>4.4000000000000004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124</v>
      </c>
      <c r="AU157" s="242" t="s">
        <v>81</v>
      </c>
      <c r="AV157" s="14" t="s">
        <v>81</v>
      </c>
      <c r="AW157" s="14" t="s">
        <v>33</v>
      </c>
      <c r="AX157" s="14" t="s">
        <v>71</v>
      </c>
      <c r="AY157" s="242" t="s">
        <v>113</v>
      </c>
    </row>
    <row r="158" s="14" customFormat="1">
      <c r="A158" s="14"/>
      <c r="B158" s="232"/>
      <c r="C158" s="233"/>
      <c r="D158" s="223" t="s">
        <v>124</v>
      </c>
      <c r="E158" s="234" t="s">
        <v>19</v>
      </c>
      <c r="F158" s="235" t="s">
        <v>189</v>
      </c>
      <c r="G158" s="233"/>
      <c r="H158" s="236">
        <v>11.199999999999999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124</v>
      </c>
      <c r="AU158" s="242" t="s">
        <v>81</v>
      </c>
      <c r="AV158" s="14" t="s">
        <v>81</v>
      </c>
      <c r="AW158" s="14" t="s">
        <v>33</v>
      </c>
      <c r="AX158" s="14" t="s">
        <v>71</v>
      </c>
      <c r="AY158" s="242" t="s">
        <v>113</v>
      </c>
    </row>
    <row r="159" s="14" customFormat="1">
      <c r="A159" s="14"/>
      <c r="B159" s="232"/>
      <c r="C159" s="233"/>
      <c r="D159" s="223" t="s">
        <v>124</v>
      </c>
      <c r="E159" s="234" t="s">
        <v>19</v>
      </c>
      <c r="F159" s="235" t="s">
        <v>190</v>
      </c>
      <c r="G159" s="233"/>
      <c r="H159" s="236">
        <v>4.4000000000000004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124</v>
      </c>
      <c r="AU159" s="242" t="s">
        <v>81</v>
      </c>
      <c r="AV159" s="14" t="s">
        <v>81</v>
      </c>
      <c r="AW159" s="14" t="s">
        <v>33</v>
      </c>
      <c r="AX159" s="14" t="s">
        <v>71</v>
      </c>
      <c r="AY159" s="242" t="s">
        <v>113</v>
      </c>
    </row>
    <row r="160" s="14" customFormat="1">
      <c r="A160" s="14"/>
      <c r="B160" s="232"/>
      <c r="C160" s="233"/>
      <c r="D160" s="223" t="s">
        <v>124</v>
      </c>
      <c r="E160" s="234" t="s">
        <v>19</v>
      </c>
      <c r="F160" s="235" t="s">
        <v>189</v>
      </c>
      <c r="G160" s="233"/>
      <c r="H160" s="236">
        <v>11.199999999999999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124</v>
      </c>
      <c r="AU160" s="242" t="s">
        <v>81</v>
      </c>
      <c r="AV160" s="14" t="s">
        <v>81</v>
      </c>
      <c r="AW160" s="14" t="s">
        <v>33</v>
      </c>
      <c r="AX160" s="14" t="s">
        <v>71</v>
      </c>
      <c r="AY160" s="242" t="s">
        <v>113</v>
      </c>
    </row>
    <row r="161" s="14" customFormat="1">
      <c r="A161" s="14"/>
      <c r="B161" s="232"/>
      <c r="C161" s="233"/>
      <c r="D161" s="223" t="s">
        <v>124</v>
      </c>
      <c r="E161" s="234" t="s">
        <v>19</v>
      </c>
      <c r="F161" s="235" t="s">
        <v>190</v>
      </c>
      <c r="G161" s="233"/>
      <c r="H161" s="236">
        <v>4.4000000000000004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124</v>
      </c>
      <c r="AU161" s="242" t="s">
        <v>81</v>
      </c>
      <c r="AV161" s="14" t="s">
        <v>81</v>
      </c>
      <c r="AW161" s="14" t="s">
        <v>33</v>
      </c>
      <c r="AX161" s="14" t="s">
        <v>71</v>
      </c>
      <c r="AY161" s="242" t="s">
        <v>113</v>
      </c>
    </row>
    <row r="162" s="14" customFormat="1">
      <c r="A162" s="14"/>
      <c r="B162" s="232"/>
      <c r="C162" s="233"/>
      <c r="D162" s="223" t="s">
        <v>124</v>
      </c>
      <c r="E162" s="234" t="s">
        <v>19</v>
      </c>
      <c r="F162" s="235" t="s">
        <v>189</v>
      </c>
      <c r="G162" s="233"/>
      <c r="H162" s="236">
        <v>11.199999999999999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124</v>
      </c>
      <c r="AU162" s="242" t="s">
        <v>81</v>
      </c>
      <c r="AV162" s="14" t="s">
        <v>81</v>
      </c>
      <c r="AW162" s="14" t="s">
        <v>33</v>
      </c>
      <c r="AX162" s="14" t="s">
        <v>71</v>
      </c>
      <c r="AY162" s="242" t="s">
        <v>113</v>
      </c>
    </row>
    <row r="163" s="15" customFormat="1">
      <c r="A163" s="15"/>
      <c r="B163" s="243"/>
      <c r="C163" s="244"/>
      <c r="D163" s="223" t="s">
        <v>124</v>
      </c>
      <c r="E163" s="245" t="s">
        <v>19</v>
      </c>
      <c r="F163" s="246" t="s">
        <v>127</v>
      </c>
      <c r="G163" s="244"/>
      <c r="H163" s="247">
        <v>134.80000000000001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3" t="s">
        <v>124</v>
      </c>
      <c r="AU163" s="253" t="s">
        <v>81</v>
      </c>
      <c r="AV163" s="15" t="s">
        <v>120</v>
      </c>
      <c r="AW163" s="15" t="s">
        <v>33</v>
      </c>
      <c r="AX163" s="15" t="s">
        <v>79</v>
      </c>
      <c r="AY163" s="253" t="s">
        <v>113</v>
      </c>
    </row>
    <row r="164" s="2" customFormat="1" ht="24.15" customHeight="1">
      <c r="A164" s="41"/>
      <c r="B164" s="42"/>
      <c r="C164" s="203" t="s">
        <v>193</v>
      </c>
      <c r="D164" s="203" t="s">
        <v>115</v>
      </c>
      <c r="E164" s="204" t="s">
        <v>194</v>
      </c>
      <c r="F164" s="205" t="s">
        <v>195</v>
      </c>
      <c r="G164" s="206" t="s">
        <v>169</v>
      </c>
      <c r="H164" s="207">
        <v>134.80000000000001</v>
      </c>
      <c r="I164" s="208"/>
      <c r="J164" s="209">
        <f>ROUND(I164*H164,2)</f>
        <v>0</v>
      </c>
      <c r="K164" s="205" t="s">
        <v>119</v>
      </c>
      <c r="L164" s="47"/>
      <c r="M164" s="210" t="s">
        <v>19</v>
      </c>
      <c r="N164" s="211" t="s">
        <v>42</v>
      </c>
      <c r="O164" s="8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4" t="s">
        <v>120</v>
      </c>
      <c r="AT164" s="214" t="s">
        <v>115</v>
      </c>
      <c r="AU164" s="214" t="s">
        <v>81</v>
      </c>
      <c r="AY164" s="20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0" t="s">
        <v>79</v>
      </c>
      <c r="BK164" s="215">
        <f>ROUND(I164*H164,2)</f>
        <v>0</v>
      </c>
      <c r="BL164" s="20" t="s">
        <v>120</v>
      </c>
      <c r="BM164" s="214" t="s">
        <v>196</v>
      </c>
    </row>
    <row r="165" s="2" customFormat="1">
      <c r="A165" s="41"/>
      <c r="B165" s="42"/>
      <c r="C165" s="43"/>
      <c r="D165" s="216" t="s">
        <v>122</v>
      </c>
      <c r="E165" s="43"/>
      <c r="F165" s="217" t="s">
        <v>197</v>
      </c>
      <c r="G165" s="43"/>
      <c r="H165" s="43"/>
      <c r="I165" s="218"/>
      <c r="J165" s="43"/>
      <c r="K165" s="43"/>
      <c r="L165" s="47"/>
      <c r="M165" s="219"/>
      <c r="N165" s="22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122</v>
      </c>
      <c r="AU165" s="20" t="s">
        <v>81</v>
      </c>
    </row>
    <row r="166" s="13" customFormat="1">
      <c r="A166" s="13"/>
      <c r="B166" s="221"/>
      <c r="C166" s="222"/>
      <c r="D166" s="223" t="s">
        <v>124</v>
      </c>
      <c r="E166" s="224" t="s">
        <v>19</v>
      </c>
      <c r="F166" s="225" t="s">
        <v>125</v>
      </c>
      <c r="G166" s="222"/>
      <c r="H166" s="224" t="s">
        <v>19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124</v>
      </c>
      <c r="AU166" s="231" t="s">
        <v>81</v>
      </c>
      <c r="AV166" s="13" t="s">
        <v>79</v>
      </c>
      <c r="AW166" s="13" t="s">
        <v>33</v>
      </c>
      <c r="AX166" s="13" t="s">
        <v>71</v>
      </c>
      <c r="AY166" s="231" t="s">
        <v>113</v>
      </c>
    </row>
    <row r="167" s="14" customFormat="1">
      <c r="A167" s="14"/>
      <c r="B167" s="232"/>
      <c r="C167" s="233"/>
      <c r="D167" s="223" t="s">
        <v>124</v>
      </c>
      <c r="E167" s="234" t="s">
        <v>19</v>
      </c>
      <c r="F167" s="235" t="s">
        <v>189</v>
      </c>
      <c r="G167" s="233"/>
      <c r="H167" s="236">
        <v>11.199999999999999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124</v>
      </c>
      <c r="AU167" s="242" t="s">
        <v>81</v>
      </c>
      <c r="AV167" s="14" t="s">
        <v>81</v>
      </c>
      <c r="AW167" s="14" t="s">
        <v>33</v>
      </c>
      <c r="AX167" s="14" t="s">
        <v>71</v>
      </c>
      <c r="AY167" s="242" t="s">
        <v>113</v>
      </c>
    </row>
    <row r="168" s="14" customFormat="1">
      <c r="A168" s="14"/>
      <c r="B168" s="232"/>
      <c r="C168" s="233"/>
      <c r="D168" s="223" t="s">
        <v>124</v>
      </c>
      <c r="E168" s="234" t="s">
        <v>19</v>
      </c>
      <c r="F168" s="235" t="s">
        <v>190</v>
      </c>
      <c r="G168" s="233"/>
      <c r="H168" s="236">
        <v>4.4000000000000004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124</v>
      </c>
      <c r="AU168" s="242" t="s">
        <v>81</v>
      </c>
      <c r="AV168" s="14" t="s">
        <v>81</v>
      </c>
      <c r="AW168" s="14" t="s">
        <v>33</v>
      </c>
      <c r="AX168" s="14" t="s">
        <v>71</v>
      </c>
      <c r="AY168" s="242" t="s">
        <v>113</v>
      </c>
    </row>
    <row r="169" s="14" customFormat="1">
      <c r="A169" s="14"/>
      <c r="B169" s="232"/>
      <c r="C169" s="233"/>
      <c r="D169" s="223" t="s">
        <v>124</v>
      </c>
      <c r="E169" s="234" t="s">
        <v>19</v>
      </c>
      <c r="F169" s="235" t="s">
        <v>189</v>
      </c>
      <c r="G169" s="233"/>
      <c r="H169" s="236">
        <v>11.199999999999999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124</v>
      </c>
      <c r="AU169" s="242" t="s">
        <v>81</v>
      </c>
      <c r="AV169" s="14" t="s">
        <v>81</v>
      </c>
      <c r="AW169" s="14" t="s">
        <v>33</v>
      </c>
      <c r="AX169" s="14" t="s">
        <v>71</v>
      </c>
      <c r="AY169" s="242" t="s">
        <v>113</v>
      </c>
    </row>
    <row r="170" s="14" customFormat="1">
      <c r="A170" s="14"/>
      <c r="B170" s="232"/>
      <c r="C170" s="233"/>
      <c r="D170" s="223" t="s">
        <v>124</v>
      </c>
      <c r="E170" s="234" t="s">
        <v>19</v>
      </c>
      <c r="F170" s="235" t="s">
        <v>191</v>
      </c>
      <c r="G170" s="233"/>
      <c r="H170" s="236">
        <v>8.8000000000000007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124</v>
      </c>
      <c r="AU170" s="242" t="s">
        <v>81</v>
      </c>
      <c r="AV170" s="14" t="s">
        <v>81</v>
      </c>
      <c r="AW170" s="14" t="s">
        <v>33</v>
      </c>
      <c r="AX170" s="14" t="s">
        <v>71</v>
      </c>
      <c r="AY170" s="242" t="s">
        <v>113</v>
      </c>
    </row>
    <row r="171" s="14" customFormat="1">
      <c r="A171" s="14"/>
      <c r="B171" s="232"/>
      <c r="C171" s="233"/>
      <c r="D171" s="223" t="s">
        <v>124</v>
      </c>
      <c r="E171" s="234" t="s">
        <v>19</v>
      </c>
      <c r="F171" s="235" t="s">
        <v>189</v>
      </c>
      <c r="G171" s="233"/>
      <c r="H171" s="236">
        <v>11.199999999999999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124</v>
      </c>
      <c r="AU171" s="242" t="s">
        <v>81</v>
      </c>
      <c r="AV171" s="14" t="s">
        <v>81</v>
      </c>
      <c r="AW171" s="14" t="s">
        <v>33</v>
      </c>
      <c r="AX171" s="14" t="s">
        <v>71</v>
      </c>
      <c r="AY171" s="242" t="s">
        <v>113</v>
      </c>
    </row>
    <row r="172" s="14" customFormat="1">
      <c r="A172" s="14"/>
      <c r="B172" s="232"/>
      <c r="C172" s="233"/>
      <c r="D172" s="223" t="s">
        <v>124</v>
      </c>
      <c r="E172" s="234" t="s">
        <v>19</v>
      </c>
      <c r="F172" s="235" t="s">
        <v>190</v>
      </c>
      <c r="G172" s="233"/>
      <c r="H172" s="236">
        <v>4.4000000000000004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124</v>
      </c>
      <c r="AU172" s="242" t="s">
        <v>81</v>
      </c>
      <c r="AV172" s="14" t="s">
        <v>81</v>
      </c>
      <c r="AW172" s="14" t="s">
        <v>33</v>
      </c>
      <c r="AX172" s="14" t="s">
        <v>71</v>
      </c>
      <c r="AY172" s="242" t="s">
        <v>113</v>
      </c>
    </row>
    <row r="173" s="14" customFormat="1">
      <c r="A173" s="14"/>
      <c r="B173" s="232"/>
      <c r="C173" s="233"/>
      <c r="D173" s="223" t="s">
        <v>124</v>
      </c>
      <c r="E173" s="234" t="s">
        <v>19</v>
      </c>
      <c r="F173" s="235" t="s">
        <v>192</v>
      </c>
      <c r="G173" s="233"/>
      <c r="H173" s="236">
        <v>10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124</v>
      </c>
      <c r="AU173" s="242" t="s">
        <v>81</v>
      </c>
      <c r="AV173" s="14" t="s">
        <v>81</v>
      </c>
      <c r="AW173" s="14" t="s">
        <v>33</v>
      </c>
      <c r="AX173" s="14" t="s">
        <v>71</v>
      </c>
      <c r="AY173" s="242" t="s">
        <v>113</v>
      </c>
    </row>
    <row r="174" s="14" customFormat="1">
      <c r="A174" s="14"/>
      <c r="B174" s="232"/>
      <c r="C174" s="233"/>
      <c r="D174" s="223" t="s">
        <v>124</v>
      </c>
      <c r="E174" s="234" t="s">
        <v>19</v>
      </c>
      <c r="F174" s="235" t="s">
        <v>189</v>
      </c>
      <c r="G174" s="233"/>
      <c r="H174" s="236">
        <v>11.199999999999999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124</v>
      </c>
      <c r="AU174" s="242" t="s">
        <v>81</v>
      </c>
      <c r="AV174" s="14" t="s">
        <v>81</v>
      </c>
      <c r="AW174" s="14" t="s">
        <v>33</v>
      </c>
      <c r="AX174" s="14" t="s">
        <v>71</v>
      </c>
      <c r="AY174" s="242" t="s">
        <v>113</v>
      </c>
    </row>
    <row r="175" s="14" customFormat="1">
      <c r="A175" s="14"/>
      <c r="B175" s="232"/>
      <c r="C175" s="233"/>
      <c r="D175" s="223" t="s">
        <v>124</v>
      </c>
      <c r="E175" s="234" t="s">
        <v>19</v>
      </c>
      <c r="F175" s="235" t="s">
        <v>190</v>
      </c>
      <c r="G175" s="233"/>
      <c r="H175" s="236">
        <v>4.4000000000000004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124</v>
      </c>
      <c r="AU175" s="242" t="s">
        <v>81</v>
      </c>
      <c r="AV175" s="14" t="s">
        <v>81</v>
      </c>
      <c r="AW175" s="14" t="s">
        <v>33</v>
      </c>
      <c r="AX175" s="14" t="s">
        <v>71</v>
      </c>
      <c r="AY175" s="242" t="s">
        <v>113</v>
      </c>
    </row>
    <row r="176" s="14" customFormat="1">
      <c r="A176" s="14"/>
      <c r="B176" s="232"/>
      <c r="C176" s="233"/>
      <c r="D176" s="223" t="s">
        <v>124</v>
      </c>
      <c r="E176" s="234" t="s">
        <v>19</v>
      </c>
      <c r="F176" s="235" t="s">
        <v>189</v>
      </c>
      <c r="G176" s="233"/>
      <c r="H176" s="236">
        <v>11.199999999999999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124</v>
      </c>
      <c r="AU176" s="242" t="s">
        <v>81</v>
      </c>
      <c r="AV176" s="14" t="s">
        <v>81</v>
      </c>
      <c r="AW176" s="14" t="s">
        <v>33</v>
      </c>
      <c r="AX176" s="14" t="s">
        <v>71</v>
      </c>
      <c r="AY176" s="242" t="s">
        <v>113</v>
      </c>
    </row>
    <row r="177" s="14" customFormat="1">
      <c r="A177" s="14"/>
      <c r="B177" s="232"/>
      <c r="C177" s="233"/>
      <c r="D177" s="223" t="s">
        <v>124</v>
      </c>
      <c r="E177" s="234" t="s">
        <v>19</v>
      </c>
      <c r="F177" s="235" t="s">
        <v>190</v>
      </c>
      <c r="G177" s="233"/>
      <c r="H177" s="236">
        <v>4.4000000000000004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124</v>
      </c>
      <c r="AU177" s="242" t="s">
        <v>81</v>
      </c>
      <c r="AV177" s="14" t="s">
        <v>81</v>
      </c>
      <c r="AW177" s="14" t="s">
        <v>33</v>
      </c>
      <c r="AX177" s="14" t="s">
        <v>71</v>
      </c>
      <c r="AY177" s="242" t="s">
        <v>113</v>
      </c>
    </row>
    <row r="178" s="14" customFormat="1">
      <c r="A178" s="14"/>
      <c r="B178" s="232"/>
      <c r="C178" s="233"/>
      <c r="D178" s="223" t="s">
        <v>124</v>
      </c>
      <c r="E178" s="234" t="s">
        <v>19</v>
      </c>
      <c r="F178" s="235" t="s">
        <v>189</v>
      </c>
      <c r="G178" s="233"/>
      <c r="H178" s="236">
        <v>11.199999999999999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124</v>
      </c>
      <c r="AU178" s="242" t="s">
        <v>81</v>
      </c>
      <c r="AV178" s="14" t="s">
        <v>81</v>
      </c>
      <c r="AW178" s="14" t="s">
        <v>33</v>
      </c>
      <c r="AX178" s="14" t="s">
        <v>71</v>
      </c>
      <c r="AY178" s="242" t="s">
        <v>113</v>
      </c>
    </row>
    <row r="179" s="14" customFormat="1">
      <c r="A179" s="14"/>
      <c r="B179" s="232"/>
      <c r="C179" s="233"/>
      <c r="D179" s="223" t="s">
        <v>124</v>
      </c>
      <c r="E179" s="234" t="s">
        <v>19</v>
      </c>
      <c r="F179" s="235" t="s">
        <v>190</v>
      </c>
      <c r="G179" s="233"/>
      <c r="H179" s="236">
        <v>4.4000000000000004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124</v>
      </c>
      <c r="AU179" s="242" t="s">
        <v>81</v>
      </c>
      <c r="AV179" s="14" t="s">
        <v>81</v>
      </c>
      <c r="AW179" s="14" t="s">
        <v>33</v>
      </c>
      <c r="AX179" s="14" t="s">
        <v>71</v>
      </c>
      <c r="AY179" s="242" t="s">
        <v>113</v>
      </c>
    </row>
    <row r="180" s="14" customFormat="1">
      <c r="A180" s="14"/>
      <c r="B180" s="232"/>
      <c r="C180" s="233"/>
      <c r="D180" s="223" t="s">
        <v>124</v>
      </c>
      <c r="E180" s="234" t="s">
        <v>19</v>
      </c>
      <c r="F180" s="235" t="s">
        <v>189</v>
      </c>
      <c r="G180" s="233"/>
      <c r="H180" s="236">
        <v>11.199999999999999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124</v>
      </c>
      <c r="AU180" s="242" t="s">
        <v>81</v>
      </c>
      <c r="AV180" s="14" t="s">
        <v>81</v>
      </c>
      <c r="AW180" s="14" t="s">
        <v>33</v>
      </c>
      <c r="AX180" s="14" t="s">
        <v>71</v>
      </c>
      <c r="AY180" s="242" t="s">
        <v>113</v>
      </c>
    </row>
    <row r="181" s="14" customFormat="1">
      <c r="A181" s="14"/>
      <c r="B181" s="232"/>
      <c r="C181" s="233"/>
      <c r="D181" s="223" t="s">
        <v>124</v>
      </c>
      <c r="E181" s="234" t="s">
        <v>19</v>
      </c>
      <c r="F181" s="235" t="s">
        <v>190</v>
      </c>
      <c r="G181" s="233"/>
      <c r="H181" s="236">
        <v>4.4000000000000004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124</v>
      </c>
      <c r="AU181" s="242" t="s">
        <v>81</v>
      </c>
      <c r="AV181" s="14" t="s">
        <v>81</v>
      </c>
      <c r="AW181" s="14" t="s">
        <v>33</v>
      </c>
      <c r="AX181" s="14" t="s">
        <v>71</v>
      </c>
      <c r="AY181" s="242" t="s">
        <v>113</v>
      </c>
    </row>
    <row r="182" s="14" customFormat="1">
      <c r="A182" s="14"/>
      <c r="B182" s="232"/>
      <c r="C182" s="233"/>
      <c r="D182" s="223" t="s">
        <v>124</v>
      </c>
      <c r="E182" s="234" t="s">
        <v>19</v>
      </c>
      <c r="F182" s="235" t="s">
        <v>189</v>
      </c>
      <c r="G182" s="233"/>
      <c r="H182" s="236">
        <v>11.199999999999999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124</v>
      </c>
      <c r="AU182" s="242" t="s">
        <v>81</v>
      </c>
      <c r="AV182" s="14" t="s">
        <v>81</v>
      </c>
      <c r="AW182" s="14" t="s">
        <v>33</v>
      </c>
      <c r="AX182" s="14" t="s">
        <v>71</v>
      </c>
      <c r="AY182" s="242" t="s">
        <v>113</v>
      </c>
    </row>
    <row r="183" s="15" customFormat="1">
      <c r="A183" s="15"/>
      <c r="B183" s="243"/>
      <c r="C183" s="244"/>
      <c r="D183" s="223" t="s">
        <v>124</v>
      </c>
      <c r="E183" s="245" t="s">
        <v>19</v>
      </c>
      <c r="F183" s="246" t="s">
        <v>127</v>
      </c>
      <c r="G183" s="244"/>
      <c r="H183" s="247">
        <v>134.80000000000001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3" t="s">
        <v>124</v>
      </c>
      <c r="AU183" s="253" t="s">
        <v>81</v>
      </c>
      <c r="AV183" s="15" t="s">
        <v>120</v>
      </c>
      <c r="AW183" s="15" t="s">
        <v>33</v>
      </c>
      <c r="AX183" s="15" t="s">
        <v>79</v>
      </c>
      <c r="AY183" s="253" t="s">
        <v>113</v>
      </c>
    </row>
    <row r="184" s="2" customFormat="1" ht="24.15" customHeight="1">
      <c r="A184" s="41"/>
      <c r="B184" s="42"/>
      <c r="C184" s="203" t="s">
        <v>198</v>
      </c>
      <c r="D184" s="203" t="s">
        <v>115</v>
      </c>
      <c r="E184" s="204" t="s">
        <v>199</v>
      </c>
      <c r="F184" s="205" t="s">
        <v>200</v>
      </c>
      <c r="G184" s="206" t="s">
        <v>118</v>
      </c>
      <c r="H184" s="207">
        <v>6.25</v>
      </c>
      <c r="I184" s="208"/>
      <c r="J184" s="209">
        <f>ROUND(I184*H184,2)</f>
        <v>0</v>
      </c>
      <c r="K184" s="205" t="s">
        <v>119</v>
      </c>
      <c r="L184" s="47"/>
      <c r="M184" s="210" t="s">
        <v>19</v>
      </c>
      <c r="N184" s="211" t="s">
        <v>42</v>
      </c>
      <c r="O184" s="87"/>
      <c r="P184" s="212">
        <f>O184*H184</f>
        <v>0</v>
      </c>
      <c r="Q184" s="212">
        <v>0.00158</v>
      </c>
      <c r="R184" s="212">
        <f>Q184*H184</f>
        <v>0.0098750000000000001</v>
      </c>
      <c r="S184" s="212">
        <v>0</v>
      </c>
      <c r="T184" s="213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4" t="s">
        <v>120</v>
      </c>
      <c r="AT184" s="214" t="s">
        <v>115</v>
      </c>
      <c r="AU184" s="214" t="s">
        <v>81</v>
      </c>
      <c r="AY184" s="20" t="s">
        <v>113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0" t="s">
        <v>79</v>
      </c>
      <c r="BK184" s="215">
        <f>ROUND(I184*H184,2)</f>
        <v>0</v>
      </c>
      <c r="BL184" s="20" t="s">
        <v>120</v>
      </c>
      <c r="BM184" s="214" t="s">
        <v>201</v>
      </c>
    </row>
    <row r="185" s="2" customFormat="1">
      <c r="A185" s="41"/>
      <c r="B185" s="42"/>
      <c r="C185" s="43"/>
      <c r="D185" s="216" t="s">
        <v>122</v>
      </c>
      <c r="E185" s="43"/>
      <c r="F185" s="217" t="s">
        <v>202</v>
      </c>
      <c r="G185" s="43"/>
      <c r="H185" s="43"/>
      <c r="I185" s="218"/>
      <c r="J185" s="43"/>
      <c r="K185" s="43"/>
      <c r="L185" s="47"/>
      <c r="M185" s="219"/>
      <c r="N185" s="220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122</v>
      </c>
      <c r="AU185" s="20" t="s">
        <v>81</v>
      </c>
    </row>
    <row r="186" s="13" customFormat="1">
      <c r="A186" s="13"/>
      <c r="B186" s="221"/>
      <c r="C186" s="222"/>
      <c r="D186" s="223" t="s">
        <v>124</v>
      </c>
      <c r="E186" s="224" t="s">
        <v>19</v>
      </c>
      <c r="F186" s="225" t="s">
        <v>125</v>
      </c>
      <c r="G186" s="222"/>
      <c r="H186" s="224" t="s">
        <v>19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124</v>
      </c>
      <c r="AU186" s="231" t="s">
        <v>81</v>
      </c>
      <c r="AV186" s="13" t="s">
        <v>79</v>
      </c>
      <c r="AW186" s="13" t="s">
        <v>33</v>
      </c>
      <c r="AX186" s="13" t="s">
        <v>71</v>
      </c>
      <c r="AY186" s="231" t="s">
        <v>113</v>
      </c>
    </row>
    <row r="187" s="14" customFormat="1">
      <c r="A187" s="14"/>
      <c r="B187" s="232"/>
      <c r="C187" s="233"/>
      <c r="D187" s="223" t="s">
        <v>124</v>
      </c>
      <c r="E187" s="234" t="s">
        <v>19</v>
      </c>
      <c r="F187" s="235" t="s">
        <v>203</v>
      </c>
      <c r="G187" s="233"/>
      <c r="H187" s="236">
        <v>6.25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124</v>
      </c>
      <c r="AU187" s="242" t="s">
        <v>81</v>
      </c>
      <c r="AV187" s="14" t="s">
        <v>81</v>
      </c>
      <c r="AW187" s="14" t="s">
        <v>33</v>
      </c>
      <c r="AX187" s="14" t="s">
        <v>71</v>
      </c>
      <c r="AY187" s="242" t="s">
        <v>113</v>
      </c>
    </row>
    <row r="188" s="15" customFormat="1">
      <c r="A188" s="15"/>
      <c r="B188" s="243"/>
      <c r="C188" s="244"/>
      <c r="D188" s="223" t="s">
        <v>124</v>
      </c>
      <c r="E188" s="245" t="s">
        <v>19</v>
      </c>
      <c r="F188" s="246" t="s">
        <v>127</v>
      </c>
      <c r="G188" s="244"/>
      <c r="H188" s="247">
        <v>6.25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3" t="s">
        <v>124</v>
      </c>
      <c r="AU188" s="253" t="s">
        <v>81</v>
      </c>
      <c r="AV188" s="15" t="s">
        <v>120</v>
      </c>
      <c r="AW188" s="15" t="s">
        <v>33</v>
      </c>
      <c r="AX188" s="15" t="s">
        <v>79</v>
      </c>
      <c r="AY188" s="253" t="s">
        <v>113</v>
      </c>
    </row>
    <row r="189" s="2" customFormat="1" ht="16.5" customHeight="1">
      <c r="A189" s="41"/>
      <c r="B189" s="42"/>
      <c r="C189" s="203" t="s">
        <v>204</v>
      </c>
      <c r="D189" s="203" t="s">
        <v>115</v>
      </c>
      <c r="E189" s="204" t="s">
        <v>205</v>
      </c>
      <c r="F189" s="205" t="s">
        <v>206</v>
      </c>
      <c r="G189" s="206" t="s">
        <v>169</v>
      </c>
      <c r="H189" s="207">
        <v>28.199999999999999</v>
      </c>
      <c r="I189" s="208"/>
      <c r="J189" s="209">
        <f>ROUND(I189*H189,2)</f>
        <v>0</v>
      </c>
      <c r="K189" s="205" t="s">
        <v>170</v>
      </c>
      <c r="L189" s="47"/>
      <c r="M189" s="210" t="s">
        <v>19</v>
      </c>
      <c r="N189" s="211" t="s">
        <v>42</v>
      </c>
      <c r="O189" s="87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4" t="s">
        <v>207</v>
      </c>
      <c r="AT189" s="214" t="s">
        <v>115</v>
      </c>
      <c r="AU189" s="214" t="s">
        <v>81</v>
      </c>
      <c r="AY189" s="20" t="s">
        <v>113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0" t="s">
        <v>79</v>
      </c>
      <c r="BK189" s="215">
        <f>ROUND(I189*H189,2)</f>
        <v>0</v>
      </c>
      <c r="BL189" s="20" t="s">
        <v>207</v>
      </c>
      <c r="BM189" s="214" t="s">
        <v>208</v>
      </c>
    </row>
    <row r="190" s="13" customFormat="1">
      <c r="A190" s="13"/>
      <c r="B190" s="221"/>
      <c r="C190" s="222"/>
      <c r="D190" s="223" t="s">
        <v>124</v>
      </c>
      <c r="E190" s="224" t="s">
        <v>19</v>
      </c>
      <c r="F190" s="225" t="s">
        <v>125</v>
      </c>
      <c r="G190" s="222"/>
      <c r="H190" s="224" t="s">
        <v>19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124</v>
      </c>
      <c r="AU190" s="231" t="s">
        <v>81</v>
      </c>
      <c r="AV190" s="13" t="s">
        <v>79</v>
      </c>
      <c r="AW190" s="13" t="s">
        <v>33</v>
      </c>
      <c r="AX190" s="13" t="s">
        <v>71</v>
      </c>
      <c r="AY190" s="231" t="s">
        <v>113</v>
      </c>
    </row>
    <row r="191" s="14" customFormat="1">
      <c r="A191" s="14"/>
      <c r="B191" s="232"/>
      <c r="C191" s="233"/>
      <c r="D191" s="223" t="s">
        <v>124</v>
      </c>
      <c r="E191" s="234" t="s">
        <v>19</v>
      </c>
      <c r="F191" s="235" t="s">
        <v>209</v>
      </c>
      <c r="G191" s="233"/>
      <c r="H191" s="236">
        <v>17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2" t="s">
        <v>124</v>
      </c>
      <c r="AU191" s="242" t="s">
        <v>81</v>
      </c>
      <c r="AV191" s="14" t="s">
        <v>81</v>
      </c>
      <c r="AW191" s="14" t="s">
        <v>33</v>
      </c>
      <c r="AX191" s="14" t="s">
        <v>71</v>
      </c>
      <c r="AY191" s="242" t="s">
        <v>113</v>
      </c>
    </row>
    <row r="192" s="13" customFormat="1">
      <c r="A192" s="13"/>
      <c r="B192" s="221"/>
      <c r="C192" s="222"/>
      <c r="D192" s="223" t="s">
        <v>124</v>
      </c>
      <c r="E192" s="224" t="s">
        <v>19</v>
      </c>
      <c r="F192" s="225" t="s">
        <v>210</v>
      </c>
      <c r="G192" s="222"/>
      <c r="H192" s="224" t="s">
        <v>19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124</v>
      </c>
      <c r="AU192" s="231" t="s">
        <v>81</v>
      </c>
      <c r="AV192" s="13" t="s">
        <v>79</v>
      </c>
      <c r="AW192" s="13" t="s">
        <v>33</v>
      </c>
      <c r="AX192" s="13" t="s">
        <v>71</v>
      </c>
      <c r="AY192" s="231" t="s">
        <v>113</v>
      </c>
    </row>
    <row r="193" s="14" customFormat="1">
      <c r="A193" s="14"/>
      <c r="B193" s="232"/>
      <c r="C193" s="233"/>
      <c r="D193" s="223" t="s">
        <v>124</v>
      </c>
      <c r="E193" s="234" t="s">
        <v>19</v>
      </c>
      <c r="F193" s="235" t="s">
        <v>189</v>
      </c>
      <c r="G193" s="233"/>
      <c r="H193" s="236">
        <v>11.199999999999999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124</v>
      </c>
      <c r="AU193" s="242" t="s">
        <v>81</v>
      </c>
      <c r="AV193" s="14" t="s">
        <v>81</v>
      </c>
      <c r="AW193" s="14" t="s">
        <v>33</v>
      </c>
      <c r="AX193" s="14" t="s">
        <v>71</v>
      </c>
      <c r="AY193" s="242" t="s">
        <v>113</v>
      </c>
    </row>
    <row r="194" s="15" customFormat="1">
      <c r="A194" s="15"/>
      <c r="B194" s="243"/>
      <c r="C194" s="244"/>
      <c r="D194" s="223" t="s">
        <v>124</v>
      </c>
      <c r="E194" s="245" t="s">
        <v>19</v>
      </c>
      <c r="F194" s="246" t="s">
        <v>127</v>
      </c>
      <c r="G194" s="244"/>
      <c r="H194" s="247">
        <v>28.199999999999999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3" t="s">
        <v>124</v>
      </c>
      <c r="AU194" s="253" t="s">
        <v>81</v>
      </c>
      <c r="AV194" s="15" t="s">
        <v>120</v>
      </c>
      <c r="AW194" s="15" t="s">
        <v>33</v>
      </c>
      <c r="AX194" s="15" t="s">
        <v>79</v>
      </c>
      <c r="AY194" s="253" t="s">
        <v>113</v>
      </c>
    </row>
    <row r="195" s="2" customFormat="1" ht="16.5" customHeight="1">
      <c r="A195" s="41"/>
      <c r="B195" s="42"/>
      <c r="C195" s="255" t="s">
        <v>8</v>
      </c>
      <c r="D195" s="255" t="s">
        <v>211</v>
      </c>
      <c r="E195" s="256" t="s">
        <v>212</v>
      </c>
      <c r="F195" s="257" t="s">
        <v>213</v>
      </c>
      <c r="G195" s="258" t="s">
        <v>169</v>
      </c>
      <c r="H195" s="259">
        <v>31.02</v>
      </c>
      <c r="I195" s="260"/>
      <c r="J195" s="261">
        <f>ROUND(I195*H195,2)</f>
        <v>0</v>
      </c>
      <c r="K195" s="257" t="s">
        <v>170</v>
      </c>
      <c r="L195" s="262"/>
      <c r="M195" s="263" t="s">
        <v>19</v>
      </c>
      <c r="N195" s="264" t="s">
        <v>42</v>
      </c>
      <c r="O195" s="87"/>
      <c r="P195" s="212">
        <f>O195*H195</f>
        <v>0</v>
      </c>
      <c r="Q195" s="212">
        <v>6.9999999999999994E-05</v>
      </c>
      <c r="R195" s="212">
        <f>Q195*H195</f>
        <v>0.0021714</v>
      </c>
      <c r="S195" s="212">
        <v>0</v>
      </c>
      <c r="T195" s="213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4" t="s">
        <v>166</v>
      </c>
      <c r="AT195" s="214" t="s">
        <v>211</v>
      </c>
      <c r="AU195" s="214" t="s">
        <v>81</v>
      </c>
      <c r="AY195" s="20" t="s">
        <v>113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20" t="s">
        <v>79</v>
      </c>
      <c r="BK195" s="215">
        <f>ROUND(I195*H195,2)</f>
        <v>0</v>
      </c>
      <c r="BL195" s="20" t="s">
        <v>120</v>
      </c>
      <c r="BM195" s="214" t="s">
        <v>214</v>
      </c>
    </row>
    <row r="196" s="13" customFormat="1">
      <c r="A196" s="13"/>
      <c r="B196" s="221"/>
      <c r="C196" s="222"/>
      <c r="D196" s="223" t="s">
        <v>124</v>
      </c>
      <c r="E196" s="224" t="s">
        <v>19</v>
      </c>
      <c r="F196" s="225" t="s">
        <v>125</v>
      </c>
      <c r="G196" s="222"/>
      <c r="H196" s="224" t="s">
        <v>19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124</v>
      </c>
      <c r="AU196" s="231" t="s">
        <v>81</v>
      </c>
      <c r="AV196" s="13" t="s">
        <v>79</v>
      </c>
      <c r="AW196" s="13" t="s">
        <v>33</v>
      </c>
      <c r="AX196" s="13" t="s">
        <v>71</v>
      </c>
      <c r="AY196" s="231" t="s">
        <v>113</v>
      </c>
    </row>
    <row r="197" s="14" customFormat="1">
      <c r="A197" s="14"/>
      <c r="B197" s="232"/>
      <c r="C197" s="233"/>
      <c r="D197" s="223" t="s">
        <v>124</v>
      </c>
      <c r="E197" s="234" t="s">
        <v>19</v>
      </c>
      <c r="F197" s="235" t="s">
        <v>209</v>
      </c>
      <c r="G197" s="233"/>
      <c r="H197" s="236">
        <v>17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124</v>
      </c>
      <c r="AU197" s="242" t="s">
        <v>81</v>
      </c>
      <c r="AV197" s="14" t="s">
        <v>81</v>
      </c>
      <c r="AW197" s="14" t="s">
        <v>33</v>
      </c>
      <c r="AX197" s="14" t="s">
        <v>71</v>
      </c>
      <c r="AY197" s="242" t="s">
        <v>113</v>
      </c>
    </row>
    <row r="198" s="13" customFormat="1">
      <c r="A198" s="13"/>
      <c r="B198" s="221"/>
      <c r="C198" s="222"/>
      <c r="D198" s="223" t="s">
        <v>124</v>
      </c>
      <c r="E198" s="224" t="s">
        <v>19</v>
      </c>
      <c r="F198" s="225" t="s">
        <v>210</v>
      </c>
      <c r="G198" s="222"/>
      <c r="H198" s="224" t="s">
        <v>19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124</v>
      </c>
      <c r="AU198" s="231" t="s">
        <v>81</v>
      </c>
      <c r="AV198" s="13" t="s">
        <v>79</v>
      </c>
      <c r="AW198" s="13" t="s">
        <v>33</v>
      </c>
      <c r="AX198" s="13" t="s">
        <v>71</v>
      </c>
      <c r="AY198" s="231" t="s">
        <v>113</v>
      </c>
    </row>
    <row r="199" s="14" customFormat="1">
      <c r="A199" s="14"/>
      <c r="B199" s="232"/>
      <c r="C199" s="233"/>
      <c r="D199" s="223" t="s">
        <v>124</v>
      </c>
      <c r="E199" s="234" t="s">
        <v>19</v>
      </c>
      <c r="F199" s="235" t="s">
        <v>189</v>
      </c>
      <c r="G199" s="233"/>
      <c r="H199" s="236">
        <v>11.199999999999999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124</v>
      </c>
      <c r="AU199" s="242" t="s">
        <v>81</v>
      </c>
      <c r="AV199" s="14" t="s">
        <v>81</v>
      </c>
      <c r="AW199" s="14" t="s">
        <v>33</v>
      </c>
      <c r="AX199" s="14" t="s">
        <v>71</v>
      </c>
      <c r="AY199" s="242" t="s">
        <v>113</v>
      </c>
    </row>
    <row r="200" s="15" customFormat="1">
      <c r="A200" s="15"/>
      <c r="B200" s="243"/>
      <c r="C200" s="244"/>
      <c r="D200" s="223" t="s">
        <v>124</v>
      </c>
      <c r="E200" s="245" t="s">
        <v>19</v>
      </c>
      <c r="F200" s="246" t="s">
        <v>127</v>
      </c>
      <c r="G200" s="244"/>
      <c r="H200" s="247">
        <v>28.199999999999999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3" t="s">
        <v>124</v>
      </c>
      <c r="AU200" s="253" t="s">
        <v>81</v>
      </c>
      <c r="AV200" s="15" t="s">
        <v>120</v>
      </c>
      <c r="AW200" s="15" t="s">
        <v>33</v>
      </c>
      <c r="AX200" s="15" t="s">
        <v>79</v>
      </c>
      <c r="AY200" s="253" t="s">
        <v>113</v>
      </c>
    </row>
    <row r="201" s="14" customFormat="1">
      <c r="A201" s="14"/>
      <c r="B201" s="232"/>
      <c r="C201" s="233"/>
      <c r="D201" s="223" t="s">
        <v>124</v>
      </c>
      <c r="E201" s="233"/>
      <c r="F201" s="235" t="s">
        <v>215</v>
      </c>
      <c r="G201" s="233"/>
      <c r="H201" s="236">
        <v>31.02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2" t="s">
        <v>124</v>
      </c>
      <c r="AU201" s="242" t="s">
        <v>81</v>
      </c>
      <c r="AV201" s="14" t="s">
        <v>81</v>
      </c>
      <c r="AW201" s="14" t="s">
        <v>4</v>
      </c>
      <c r="AX201" s="14" t="s">
        <v>79</v>
      </c>
      <c r="AY201" s="242" t="s">
        <v>113</v>
      </c>
    </row>
    <row r="202" s="12" customFormat="1" ht="22.8" customHeight="1">
      <c r="A202" s="12"/>
      <c r="B202" s="187"/>
      <c r="C202" s="188"/>
      <c r="D202" s="189" t="s">
        <v>70</v>
      </c>
      <c r="E202" s="201" t="s">
        <v>173</v>
      </c>
      <c r="F202" s="201" t="s">
        <v>216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SUM(P203:P208)</f>
        <v>0</v>
      </c>
      <c r="Q202" s="195"/>
      <c r="R202" s="196">
        <f>SUM(R203:R208)</f>
        <v>0</v>
      </c>
      <c r="S202" s="195"/>
      <c r="T202" s="197">
        <f>SUM(T203:T208)</f>
        <v>0.77880000000000005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8" t="s">
        <v>79</v>
      </c>
      <c r="AT202" s="199" t="s">
        <v>70</v>
      </c>
      <c r="AU202" s="199" t="s">
        <v>79</v>
      </c>
      <c r="AY202" s="198" t="s">
        <v>113</v>
      </c>
      <c r="BK202" s="200">
        <f>SUM(BK203:BK208)</f>
        <v>0</v>
      </c>
    </row>
    <row r="203" s="2" customFormat="1" ht="16.5" customHeight="1">
      <c r="A203" s="41"/>
      <c r="B203" s="42"/>
      <c r="C203" s="203" t="s">
        <v>207</v>
      </c>
      <c r="D203" s="203" t="s">
        <v>115</v>
      </c>
      <c r="E203" s="204" t="s">
        <v>217</v>
      </c>
      <c r="F203" s="205" t="s">
        <v>218</v>
      </c>
      <c r="G203" s="206" t="s">
        <v>139</v>
      </c>
      <c r="H203" s="207">
        <v>0.35399999999999998</v>
      </c>
      <c r="I203" s="208"/>
      <c r="J203" s="209">
        <f>ROUND(I203*H203,2)</f>
        <v>0</v>
      </c>
      <c r="K203" s="205" t="s">
        <v>119</v>
      </c>
      <c r="L203" s="47"/>
      <c r="M203" s="210" t="s">
        <v>19</v>
      </c>
      <c r="N203" s="211" t="s">
        <v>42</v>
      </c>
      <c r="O203" s="87"/>
      <c r="P203" s="212">
        <f>O203*H203</f>
        <v>0</v>
      </c>
      <c r="Q203" s="212">
        <v>0</v>
      </c>
      <c r="R203" s="212">
        <f>Q203*H203</f>
        <v>0</v>
      </c>
      <c r="S203" s="212">
        <v>2.2000000000000002</v>
      </c>
      <c r="T203" s="213">
        <f>S203*H203</f>
        <v>0.77880000000000005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4" t="s">
        <v>120</v>
      </c>
      <c r="AT203" s="214" t="s">
        <v>115</v>
      </c>
      <c r="AU203" s="214" t="s">
        <v>81</v>
      </c>
      <c r="AY203" s="20" t="s">
        <v>113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0" t="s">
        <v>79</v>
      </c>
      <c r="BK203" s="215">
        <f>ROUND(I203*H203,2)</f>
        <v>0</v>
      </c>
      <c r="BL203" s="20" t="s">
        <v>120</v>
      </c>
      <c r="BM203" s="214" t="s">
        <v>219</v>
      </c>
    </row>
    <row r="204" s="2" customFormat="1">
      <c r="A204" s="41"/>
      <c r="B204" s="42"/>
      <c r="C204" s="43"/>
      <c r="D204" s="216" t="s">
        <v>122</v>
      </c>
      <c r="E204" s="43"/>
      <c r="F204" s="217" t="s">
        <v>220</v>
      </c>
      <c r="G204" s="43"/>
      <c r="H204" s="43"/>
      <c r="I204" s="218"/>
      <c r="J204" s="43"/>
      <c r="K204" s="43"/>
      <c r="L204" s="47"/>
      <c r="M204" s="219"/>
      <c r="N204" s="220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122</v>
      </c>
      <c r="AU204" s="20" t="s">
        <v>81</v>
      </c>
    </row>
    <row r="205" s="13" customFormat="1">
      <c r="A205" s="13"/>
      <c r="B205" s="221"/>
      <c r="C205" s="222"/>
      <c r="D205" s="223" t="s">
        <v>124</v>
      </c>
      <c r="E205" s="224" t="s">
        <v>19</v>
      </c>
      <c r="F205" s="225" t="s">
        <v>125</v>
      </c>
      <c r="G205" s="222"/>
      <c r="H205" s="224" t="s">
        <v>19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124</v>
      </c>
      <c r="AU205" s="231" t="s">
        <v>81</v>
      </c>
      <c r="AV205" s="13" t="s">
        <v>79</v>
      </c>
      <c r="AW205" s="13" t="s">
        <v>33</v>
      </c>
      <c r="AX205" s="13" t="s">
        <v>71</v>
      </c>
      <c r="AY205" s="231" t="s">
        <v>113</v>
      </c>
    </row>
    <row r="206" s="13" customFormat="1">
      <c r="A206" s="13"/>
      <c r="B206" s="221"/>
      <c r="C206" s="222"/>
      <c r="D206" s="223" t="s">
        <v>124</v>
      </c>
      <c r="E206" s="224" t="s">
        <v>19</v>
      </c>
      <c r="F206" s="225" t="s">
        <v>149</v>
      </c>
      <c r="G206" s="222"/>
      <c r="H206" s="224" t="s">
        <v>19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124</v>
      </c>
      <c r="AU206" s="231" t="s">
        <v>81</v>
      </c>
      <c r="AV206" s="13" t="s">
        <v>79</v>
      </c>
      <c r="AW206" s="13" t="s">
        <v>33</v>
      </c>
      <c r="AX206" s="13" t="s">
        <v>71</v>
      </c>
      <c r="AY206" s="231" t="s">
        <v>113</v>
      </c>
    </row>
    <row r="207" s="14" customFormat="1">
      <c r="A207" s="14"/>
      <c r="B207" s="232"/>
      <c r="C207" s="233"/>
      <c r="D207" s="223" t="s">
        <v>124</v>
      </c>
      <c r="E207" s="234" t="s">
        <v>19</v>
      </c>
      <c r="F207" s="235" t="s">
        <v>150</v>
      </c>
      <c r="G207" s="233"/>
      <c r="H207" s="236">
        <v>0.35399999999999998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124</v>
      </c>
      <c r="AU207" s="242" t="s">
        <v>81</v>
      </c>
      <c r="AV207" s="14" t="s">
        <v>81</v>
      </c>
      <c r="AW207" s="14" t="s">
        <v>33</v>
      </c>
      <c r="AX207" s="14" t="s">
        <v>71</v>
      </c>
      <c r="AY207" s="242" t="s">
        <v>113</v>
      </c>
    </row>
    <row r="208" s="15" customFormat="1">
      <c r="A208" s="15"/>
      <c r="B208" s="243"/>
      <c r="C208" s="244"/>
      <c r="D208" s="223" t="s">
        <v>124</v>
      </c>
      <c r="E208" s="245" t="s">
        <v>19</v>
      </c>
      <c r="F208" s="246" t="s">
        <v>127</v>
      </c>
      <c r="G208" s="244"/>
      <c r="H208" s="247">
        <v>0.35399999999999998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3" t="s">
        <v>124</v>
      </c>
      <c r="AU208" s="253" t="s">
        <v>81</v>
      </c>
      <c r="AV208" s="15" t="s">
        <v>120</v>
      </c>
      <c r="AW208" s="15" t="s">
        <v>33</v>
      </c>
      <c r="AX208" s="15" t="s">
        <v>79</v>
      </c>
      <c r="AY208" s="253" t="s">
        <v>113</v>
      </c>
    </row>
    <row r="209" s="12" customFormat="1" ht="22.8" customHeight="1">
      <c r="A209" s="12"/>
      <c r="B209" s="187"/>
      <c r="C209" s="188"/>
      <c r="D209" s="189" t="s">
        <v>70</v>
      </c>
      <c r="E209" s="201" t="s">
        <v>221</v>
      </c>
      <c r="F209" s="201" t="s">
        <v>222</v>
      </c>
      <c r="G209" s="188"/>
      <c r="H209" s="188"/>
      <c r="I209" s="191"/>
      <c r="J209" s="202">
        <f>BK209</f>
        <v>0</v>
      </c>
      <c r="K209" s="188"/>
      <c r="L209" s="193"/>
      <c r="M209" s="194"/>
      <c r="N209" s="195"/>
      <c r="O209" s="195"/>
      <c r="P209" s="196">
        <f>SUM(P210:P217)</f>
        <v>0</v>
      </c>
      <c r="Q209" s="195"/>
      <c r="R209" s="196">
        <f>SUM(R210:R217)</f>
        <v>0</v>
      </c>
      <c r="S209" s="195"/>
      <c r="T209" s="197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8" t="s">
        <v>79</v>
      </c>
      <c r="AT209" s="199" t="s">
        <v>70</v>
      </c>
      <c r="AU209" s="199" t="s">
        <v>79</v>
      </c>
      <c r="AY209" s="198" t="s">
        <v>113</v>
      </c>
      <c r="BK209" s="200">
        <f>SUM(BK210:BK217)</f>
        <v>0</v>
      </c>
    </row>
    <row r="210" s="2" customFormat="1" ht="24.15" customHeight="1">
      <c r="A210" s="41"/>
      <c r="B210" s="42"/>
      <c r="C210" s="203" t="s">
        <v>209</v>
      </c>
      <c r="D210" s="203" t="s">
        <v>115</v>
      </c>
      <c r="E210" s="204" t="s">
        <v>223</v>
      </c>
      <c r="F210" s="205" t="s">
        <v>224</v>
      </c>
      <c r="G210" s="206" t="s">
        <v>225</v>
      </c>
      <c r="H210" s="207">
        <v>48.558999999999998</v>
      </c>
      <c r="I210" s="208"/>
      <c r="J210" s="209">
        <f>ROUND(I210*H210,2)</f>
        <v>0</v>
      </c>
      <c r="K210" s="205" t="s">
        <v>119</v>
      </c>
      <c r="L210" s="47"/>
      <c r="M210" s="210" t="s">
        <v>19</v>
      </c>
      <c r="N210" s="211" t="s">
        <v>42</v>
      </c>
      <c r="O210" s="87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4" t="s">
        <v>120</v>
      </c>
      <c r="AT210" s="214" t="s">
        <v>115</v>
      </c>
      <c r="AU210" s="214" t="s">
        <v>81</v>
      </c>
      <c r="AY210" s="20" t="s">
        <v>113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20" t="s">
        <v>79</v>
      </c>
      <c r="BK210" s="215">
        <f>ROUND(I210*H210,2)</f>
        <v>0</v>
      </c>
      <c r="BL210" s="20" t="s">
        <v>120</v>
      </c>
      <c r="BM210" s="214" t="s">
        <v>226</v>
      </c>
    </row>
    <row r="211" s="2" customFormat="1">
      <c r="A211" s="41"/>
      <c r="B211" s="42"/>
      <c r="C211" s="43"/>
      <c r="D211" s="216" t="s">
        <v>122</v>
      </c>
      <c r="E211" s="43"/>
      <c r="F211" s="217" t="s">
        <v>227</v>
      </c>
      <c r="G211" s="43"/>
      <c r="H211" s="43"/>
      <c r="I211" s="218"/>
      <c r="J211" s="43"/>
      <c r="K211" s="43"/>
      <c r="L211" s="47"/>
      <c r="M211" s="219"/>
      <c r="N211" s="22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122</v>
      </c>
      <c r="AU211" s="20" t="s">
        <v>81</v>
      </c>
    </row>
    <row r="212" s="2" customFormat="1" ht="24.15" customHeight="1">
      <c r="A212" s="41"/>
      <c r="B212" s="42"/>
      <c r="C212" s="203" t="s">
        <v>228</v>
      </c>
      <c r="D212" s="203" t="s">
        <v>115</v>
      </c>
      <c r="E212" s="204" t="s">
        <v>229</v>
      </c>
      <c r="F212" s="205" t="s">
        <v>230</v>
      </c>
      <c r="G212" s="206" t="s">
        <v>225</v>
      </c>
      <c r="H212" s="207">
        <v>922.62099999999998</v>
      </c>
      <c r="I212" s="208"/>
      <c r="J212" s="209">
        <f>ROUND(I212*H212,2)</f>
        <v>0</v>
      </c>
      <c r="K212" s="205" t="s">
        <v>119</v>
      </c>
      <c r="L212" s="47"/>
      <c r="M212" s="210" t="s">
        <v>19</v>
      </c>
      <c r="N212" s="211" t="s">
        <v>42</v>
      </c>
      <c r="O212" s="87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4" t="s">
        <v>120</v>
      </c>
      <c r="AT212" s="214" t="s">
        <v>115</v>
      </c>
      <c r="AU212" s="214" t="s">
        <v>81</v>
      </c>
      <c r="AY212" s="20" t="s">
        <v>113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0" t="s">
        <v>79</v>
      </c>
      <c r="BK212" s="215">
        <f>ROUND(I212*H212,2)</f>
        <v>0</v>
      </c>
      <c r="BL212" s="20" t="s">
        <v>120</v>
      </c>
      <c r="BM212" s="214" t="s">
        <v>231</v>
      </c>
    </row>
    <row r="213" s="2" customFormat="1">
      <c r="A213" s="41"/>
      <c r="B213" s="42"/>
      <c r="C213" s="43"/>
      <c r="D213" s="216" t="s">
        <v>122</v>
      </c>
      <c r="E213" s="43"/>
      <c r="F213" s="217" t="s">
        <v>232</v>
      </c>
      <c r="G213" s="43"/>
      <c r="H213" s="43"/>
      <c r="I213" s="218"/>
      <c r="J213" s="43"/>
      <c r="K213" s="43"/>
      <c r="L213" s="47"/>
      <c r="M213" s="219"/>
      <c r="N213" s="220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122</v>
      </c>
      <c r="AU213" s="20" t="s">
        <v>81</v>
      </c>
    </row>
    <row r="214" s="14" customFormat="1">
      <c r="A214" s="14"/>
      <c r="B214" s="232"/>
      <c r="C214" s="233"/>
      <c r="D214" s="223" t="s">
        <v>124</v>
      </c>
      <c r="E214" s="234" t="s">
        <v>19</v>
      </c>
      <c r="F214" s="235" t="s">
        <v>233</v>
      </c>
      <c r="G214" s="233"/>
      <c r="H214" s="236">
        <v>922.62099999999998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124</v>
      </c>
      <c r="AU214" s="242" t="s">
        <v>81</v>
      </c>
      <c r="AV214" s="14" t="s">
        <v>81</v>
      </c>
      <c r="AW214" s="14" t="s">
        <v>33</v>
      </c>
      <c r="AX214" s="14" t="s">
        <v>71</v>
      </c>
      <c r="AY214" s="242" t="s">
        <v>113</v>
      </c>
    </row>
    <row r="215" s="15" customFormat="1">
      <c r="A215" s="15"/>
      <c r="B215" s="243"/>
      <c r="C215" s="244"/>
      <c r="D215" s="223" t="s">
        <v>124</v>
      </c>
      <c r="E215" s="245" t="s">
        <v>19</v>
      </c>
      <c r="F215" s="246" t="s">
        <v>127</v>
      </c>
      <c r="G215" s="244"/>
      <c r="H215" s="247">
        <v>922.62099999999998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3" t="s">
        <v>124</v>
      </c>
      <c r="AU215" s="253" t="s">
        <v>81</v>
      </c>
      <c r="AV215" s="15" t="s">
        <v>120</v>
      </c>
      <c r="AW215" s="15" t="s">
        <v>33</v>
      </c>
      <c r="AX215" s="15" t="s">
        <v>79</v>
      </c>
      <c r="AY215" s="253" t="s">
        <v>113</v>
      </c>
    </row>
    <row r="216" s="2" customFormat="1" ht="24.15" customHeight="1">
      <c r="A216" s="41"/>
      <c r="B216" s="42"/>
      <c r="C216" s="203" t="s">
        <v>234</v>
      </c>
      <c r="D216" s="203" t="s">
        <v>115</v>
      </c>
      <c r="E216" s="204" t="s">
        <v>235</v>
      </c>
      <c r="F216" s="205" t="s">
        <v>236</v>
      </c>
      <c r="G216" s="206" t="s">
        <v>225</v>
      </c>
      <c r="H216" s="207">
        <v>48.558999999999998</v>
      </c>
      <c r="I216" s="208"/>
      <c r="J216" s="209">
        <f>ROUND(I216*H216,2)</f>
        <v>0</v>
      </c>
      <c r="K216" s="205" t="s">
        <v>119</v>
      </c>
      <c r="L216" s="47"/>
      <c r="M216" s="210" t="s">
        <v>19</v>
      </c>
      <c r="N216" s="211" t="s">
        <v>42</v>
      </c>
      <c r="O216" s="87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4" t="s">
        <v>120</v>
      </c>
      <c r="AT216" s="214" t="s">
        <v>115</v>
      </c>
      <c r="AU216" s="214" t="s">
        <v>81</v>
      </c>
      <c r="AY216" s="20" t="s">
        <v>113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0" t="s">
        <v>79</v>
      </c>
      <c r="BK216" s="215">
        <f>ROUND(I216*H216,2)</f>
        <v>0</v>
      </c>
      <c r="BL216" s="20" t="s">
        <v>120</v>
      </c>
      <c r="BM216" s="214" t="s">
        <v>237</v>
      </c>
    </row>
    <row r="217" s="2" customFormat="1">
      <c r="A217" s="41"/>
      <c r="B217" s="42"/>
      <c r="C217" s="43"/>
      <c r="D217" s="216" t="s">
        <v>122</v>
      </c>
      <c r="E217" s="43"/>
      <c r="F217" s="217" t="s">
        <v>238</v>
      </c>
      <c r="G217" s="43"/>
      <c r="H217" s="43"/>
      <c r="I217" s="218"/>
      <c r="J217" s="43"/>
      <c r="K217" s="43"/>
      <c r="L217" s="47"/>
      <c r="M217" s="219"/>
      <c r="N217" s="22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122</v>
      </c>
      <c r="AU217" s="20" t="s">
        <v>81</v>
      </c>
    </row>
    <row r="218" s="12" customFormat="1" ht="22.8" customHeight="1">
      <c r="A218" s="12"/>
      <c r="B218" s="187"/>
      <c r="C218" s="188"/>
      <c r="D218" s="189" t="s">
        <v>70</v>
      </c>
      <c r="E218" s="201" t="s">
        <v>239</v>
      </c>
      <c r="F218" s="201" t="s">
        <v>240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SUM(P219:P220)</f>
        <v>0</v>
      </c>
      <c r="Q218" s="195"/>
      <c r="R218" s="196">
        <f>SUM(R219:R220)</f>
        <v>0</v>
      </c>
      <c r="S218" s="195"/>
      <c r="T218" s="197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8" t="s">
        <v>79</v>
      </c>
      <c r="AT218" s="199" t="s">
        <v>70</v>
      </c>
      <c r="AU218" s="199" t="s">
        <v>79</v>
      </c>
      <c r="AY218" s="198" t="s">
        <v>113</v>
      </c>
      <c r="BK218" s="200">
        <f>SUM(BK219:BK220)</f>
        <v>0</v>
      </c>
    </row>
    <row r="219" s="2" customFormat="1" ht="37.8" customHeight="1">
      <c r="A219" s="41"/>
      <c r="B219" s="42"/>
      <c r="C219" s="203" t="s">
        <v>126</v>
      </c>
      <c r="D219" s="203" t="s">
        <v>115</v>
      </c>
      <c r="E219" s="204" t="s">
        <v>241</v>
      </c>
      <c r="F219" s="205" t="s">
        <v>242</v>
      </c>
      <c r="G219" s="206" t="s">
        <v>225</v>
      </c>
      <c r="H219" s="207">
        <v>4.1189999999999998</v>
      </c>
      <c r="I219" s="208"/>
      <c r="J219" s="209">
        <f>ROUND(I219*H219,2)</f>
        <v>0</v>
      </c>
      <c r="K219" s="205" t="s">
        <v>119</v>
      </c>
      <c r="L219" s="47"/>
      <c r="M219" s="210" t="s">
        <v>19</v>
      </c>
      <c r="N219" s="211" t="s">
        <v>42</v>
      </c>
      <c r="O219" s="87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4" t="s">
        <v>120</v>
      </c>
      <c r="AT219" s="214" t="s">
        <v>115</v>
      </c>
      <c r="AU219" s="214" t="s">
        <v>81</v>
      </c>
      <c r="AY219" s="20" t="s">
        <v>113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0" t="s">
        <v>79</v>
      </c>
      <c r="BK219" s="215">
        <f>ROUND(I219*H219,2)</f>
        <v>0</v>
      </c>
      <c r="BL219" s="20" t="s">
        <v>120</v>
      </c>
      <c r="BM219" s="214" t="s">
        <v>243</v>
      </c>
    </row>
    <row r="220" s="2" customFormat="1">
      <c r="A220" s="41"/>
      <c r="B220" s="42"/>
      <c r="C220" s="43"/>
      <c r="D220" s="216" t="s">
        <v>122</v>
      </c>
      <c r="E220" s="43"/>
      <c r="F220" s="217" t="s">
        <v>244</v>
      </c>
      <c r="G220" s="43"/>
      <c r="H220" s="43"/>
      <c r="I220" s="218"/>
      <c r="J220" s="43"/>
      <c r="K220" s="43"/>
      <c r="L220" s="47"/>
      <c r="M220" s="219"/>
      <c r="N220" s="22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122</v>
      </c>
      <c r="AU220" s="20" t="s">
        <v>81</v>
      </c>
    </row>
    <row r="221" s="12" customFormat="1" ht="25.92" customHeight="1">
      <c r="A221" s="12"/>
      <c r="B221" s="187"/>
      <c r="C221" s="188"/>
      <c r="D221" s="189" t="s">
        <v>70</v>
      </c>
      <c r="E221" s="190" t="s">
        <v>245</v>
      </c>
      <c r="F221" s="190" t="s">
        <v>246</v>
      </c>
      <c r="G221" s="188"/>
      <c r="H221" s="188"/>
      <c r="I221" s="191"/>
      <c r="J221" s="192">
        <f>BK221</f>
        <v>0</v>
      </c>
      <c r="K221" s="188"/>
      <c r="L221" s="193"/>
      <c r="M221" s="194"/>
      <c r="N221" s="195"/>
      <c r="O221" s="195"/>
      <c r="P221" s="196">
        <f>P222</f>
        <v>0</v>
      </c>
      <c r="Q221" s="195"/>
      <c r="R221" s="196">
        <f>R222</f>
        <v>7.1653569800000003</v>
      </c>
      <c r="S221" s="195"/>
      <c r="T221" s="197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8" t="s">
        <v>81</v>
      </c>
      <c r="AT221" s="199" t="s">
        <v>70</v>
      </c>
      <c r="AU221" s="199" t="s">
        <v>71</v>
      </c>
      <c r="AY221" s="198" t="s">
        <v>113</v>
      </c>
      <c r="BK221" s="200">
        <f>BK222</f>
        <v>0</v>
      </c>
    </row>
    <row r="222" s="12" customFormat="1" ht="22.8" customHeight="1">
      <c r="A222" s="12"/>
      <c r="B222" s="187"/>
      <c r="C222" s="188"/>
      <c r="D222" s="189" t="s">
        <v>70</v>
      </c>
      <c r="E222" s="201" t="s">
        <v>247</v>
      </c>
      <c r="F222" s="201" t="s">
        <v>248</v>
      </c>
      <c r="G222" s="188"/>
      <c r="H222" s="188"/>
      <c r="I222" s="191"/>
      <c r="J222" s="202">
        <f>BK222</f>
        <v>0</v>
      </c>
      <c r="K222" s="188"/>
      <c r="L222" s="193"/>
      <c r="M222" s="194"/>
      <c r="N222" s="195"/>
      <c r="O222" s="195"/>
      <c r="P222" s="196">
        <f>SUM(P223:P319)</f>
        <v>0</v>
      </c>
      <c r="Q222" s="195"/>
      <c r="R222" s="196">
        <f>SUM(R223:R319)</f>
        <v>7.1653569800000003</v>
      </c>
      <c r="S222" s="195"/>
      <c r="T222" s="197">
        <f>SUM(T223:T319)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8" t="s">
        <v>81</v>
      </c>
      <c r="AT222" s="199" t="s">
        <v>70</v>
      </c>
      <c r="AU222" s="199" t="s">
        <v>79</v>
      </c>
      <c r="AY222" s="198" t="s">
        <v>113</v>
      </c>
      <c r="BK222" s="200">
        <f>SUM(BK223:BK319)</f>
        <v>0</v>
      </c>
    </row>
    <row r="223" s="2" customFormat="1" ht="16.5" customHeight="1">
      <c r="A223" s="41"/>
      <c r="B223" s="42"/>
      <c r="C223" s="203" t="s">
        <v>7</v>
      </c>
      <c r="D223" s="203" t="s">
        <v>115</v>
      </c>
      <c r="E223" s="204" t="s">
        <v>249</v>
      </c>
      <c r="F223" s="205" t="s">
        <v>250</v>
      </c>
      <c r="G223" s="206" t="s">
        <v>118</v>
      </c>
      <c r="H223" s="207">
        <v>607.27700000000004</v>
      </c>
      <c r="I223" s="208"/>
      <c r="J223" s="209">
        <f>ROUND(I223*H223,2)</f>
        <v>0</v>
      </c>
      <c r="K223" s="205" t="s">
        <v>119</v>
      </c>
      <c r="L223" s="47"/>
      <c r="M223" s="210" t="s">
        <v>19</v>
      </c>
      <c r="N223" s="211" t="s">
        <v>42</v>
      </c>
      <c r="O223" s="87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4" t="s">
        <v>207</v>
      </c>
      <c r="AT223" s="214" t="s">
        <v>115</v>
      </c>
      <c r="AU223" s="214" t="s">
        <v>81</v>
      </c>
      <c r="AY223" s="20" t="s">
        <v>113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0" t="s">
        <v>79</v>
      </c>
      <c r="BK223" s="215">
        <f>ROUND(I223*H223,2)</f>
        <v>0</v>
      </c>
      <c r="BL223" s="20" t="s">
        <v>207</v>
      </c>
      <c r="BM223" s="214" t="s">
        <v>251</v>
      </c>
    </row>
    <row r="224" s="2" customFormat="1">
      <c r="A224" s="41"/>
      <c r="B224" s="42"/>
      <c r="C224" s="43"/>
      <c r="D224" s="216" t="s">
        <v>122</v>
      </c>
      <c r="E224" s="43"/>
      <c r="F224" s="217" t="s">
        <v>252</v>
      </c>
      <c r="G224" s="43"/>
      <c r="H224" s="43"/>
      <c r="I224" s="218"/>
      <c r="J224" s="43"/>
      <c r="K224" s="43"/>
      <c r="L224" s="47"/>
      <c r="M224" s="219"/>
      <c r="N224" s="220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122</v>
      </c>
      <c r="AU224" s="20" t="s">
        <v>81</v>
      </c>
    </row>
    <row r="225" s="13" customFormat="1">
      <c r="A225" s="13"/>
      <c r="B225" s="221"/>
      <c r="C225" s="222"/>
      <c r="D225" s="223" t="s">
        <v>124</v>
      </c>
      <c r="E225" s="224" t="s">
        <v>19</v>
      </c>
      <c r="F225" s="225" t="s">
        <v>253</v>
      </c>
      <c r="G225" s="222"/>
      <c r="H225" s="224" t="s">
        <v>19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124</v>
      </c>
      <c r="AU225" s="231" t="s">
        <v>81</v>
      </c>
      <c r="AV225" s="13" t="s">
        <v>79</v>
      </c>
      <c r="AW225" s="13" t="s">
        <v>33</v>
      </c>
      <c r="AX225" s="13" t="s">
        <v>71</v>
      </c>
      <c r="AY225" s="231" t="s">
        <v>113</v>
      </c>
    </row>
    <row r="226" s="14" customFormat="1">
      <c r="A226" s="14"/>
      <c r="B226" s="232"/>
      <c r="C226" s="233"/>
      <c r="D226" s="223" t="s">
        <v>124</v>
      </c>
      <c r="E226" s="234" t="s">
        <v>19</v>
      </c>
      <c r="F226" s="235" t="s">
        <v>254</v>
      </c>
      <c r="G226" s="233"/>
      <c r="H226" s="236">
        <v>613.20000000000005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124</v>
      </c>
      <c r="AU226" s="242" t="s">
        <v>81</v>
      </c>
      <c r="AV226" s="14" t="s">
        <v>81</v>
      </c>
      <c r="AW226" s="14" t="s">
        <v>33</v>
      </c>
      <c r="AX226" s="14" t="s">
        <v>71</v>
      </c>
      <c r="AY226" s="242" t="s">
        <v>113</v>
      </c>
    </row>
    <row r="227" s="14" customFormat="1">
      <c r="A227" s="14"/>
      <c r="B227" s="232"/>
      <c r="C227" s="233"/>
      <c r="D227" s="223" t="s">
        <v>124</v>
      </c>
      <c r="E227" s="234" t="s">
        <v>19</v>
      </c>
      <c r="F227" s="235" t="s">
        <v>255</v>
      </c>
      <c r="G227" s="233"/>
      <c r="H227" s="236">
        <v>-2.2400000000000002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124</v>
      </c>
      <c r="AU227" s="242" t="s">
        <v>81</v>
      </c>
      <c r="AV227" s="14" t="s">
        <v>81</v>
      </c>
      <c r="AW227" s="14" t="s">
        <v>33</v>
      </c>
      <c r="AX227" s="14" t="s">
        <v>71</v>
      </c>
      <c r="AY227" s="242" t="s">
        <v>113</v>
      </c>
    </row>
    <row r="228" s="14" customFormat="1">
      <c r="A228" s="14"/>
      <c r="B228" s="232"/>
      <c r="C228" s="233"/>
      <c r="D228" s="223" t="s">
        <v>124</v>
      </c>
      <c r="E228" s="234" t="s">
        <v>19</v>
      </c>
      <c r="F228" s="235" t="s">
        <v>256</v>
      </c>
      <c r="G228" s="233"/>
      <c r="H228" s="236">
        <v>-0.90000000000000002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2" t="s">
        <v>124</v>
      </c>
      <c r="AU228" s="242" t="s">
        <v>81</v>
      </c>
      <c r="AV228" s="14" t="s">
        <v>81</v>
      </c>
      <c r="AW228" s="14" t="s">
        <v>33</v>
      </c>
      <c r="AX228" s="14" t="s">
        <v>71</v>
      </c>
      <c r="AY228" s="242" t="s">
        <v>113</v>
      </c>
    </row>
    <row r="229" s="14" customFormat="1">
      <c r="A229" s="14"/>
      <c r="B229" s="232"/>
      <c r="C229" s="233"/>
      <c r="D229" s="223" t="s">
        <v>124</v>
      </c>
      <c r="E229" s="234" t="s">
        <v>19</v>
      </c>
      <c r="F229" s="235" t="s">
        <v>257</v>
      </c>
      <c r="G229" s="233"/>
      <c r="H229" s="236">
        <v>-0.063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124</v>
      </c>
      <c r="AU229" s="242" t="s">
        <v>81</v>
      </c>
      <c r="AV229" s="14" t="s">
        <v>81</v>
      </c>
      <c r="AW229" s="14" t="s">
        <v>33</v>
      </c>
      <c r="AX229" s="14" t="s">
        <v>71</v>
      </c>
      <c r="AY229" s="242" t="s">
        <v>113</v>
      </c>
    </row>
    <row r="230" s="14" customFormat="1">
      <c r="A230" s="14"/>
      <c r="B230" s="232"/>
      <c r="C230" s="233"/>
      <c r="D230" s="223" t="s">
        <v>124</v>
      </c>
      <c r="E230" s="234" t="s">
        <v>19</v>
      </c>
      <c r="F230" s="235" t="s">
        <v>258</v>
      </c>
      <c r="G230" s="233"/>
      <c r="H230" s="236">
        <v>-2.7200000000000002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2" t="s">
        <v>124</v>
      </c>
      <c r="AU230" s="242" t="s">
        <v>81</v>
      </c>
      <c r="AV230" s="14" t="s">
        <v>81</v>
      </c>
      <c r="AW230" s="14" t="s">
        <v>33</v>
      </c>
      <c r="AX230" s="14" t="s">
        <v>71</v>
      </c>
      <c r="AY230" s="242" t="s">
        <v>113</v>
      </c>
    </row>
    <row r="231" s="15" customFormat="1">
      <c r="A231" s="15"/>
      <c r="B231" s="243"/>
      <c r="C231" s="244"/>
      <c r="D231" s="223" t="s">
        <v>124</v>
      </c>
      <c r="E231" s="245" t="s">
        <v>19</v>
      </c>
      <c r="F231" s="246" t="s">
        <v>127</v>
      </c>
      <c r="G231" s="244"/>
      <c r="H231" s="247">
        <v>607.27700000000004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3" t="s">
        <v>124</v>
      </c>
      <c r="AU231" s="253" t="s">
        <v>81</v>
      </c>
      <c r="AV231" s="15" t="s">
        <v>120</v>
      </c>
      <c r="AW231" s="15" t="s">
        <v>33</v>
      </c>
      <c r="AX231" s="15" t="s">
        <v>79</v>
      </c>
      <c r="AY231" s="253" t="s">
        <v>113</v>
      </c>
    </row>
    <row r="232" s="2" customFormat="1" ht="21.75" customHeight="1">
      <c r="A232" s="41"/>
      <c r="B232" s="42"/>
      <c r="C232" s="203" t="s">
        <v>259</v>
      </c>
      <c r="D232" s="203" t="s">
        <v>115</v>
      </c>
      <c r="E232" s="204" t="s">
        <v>260</v>
      </c>
      <c r="F232" s="205" t="s">
        <v>261</v>
      </c>
      <c r="G232" s="206" t="s">
        <v>169</v>
      </c>
      <c r="H232" s="207">
        <v>119.75</v>
      </c>
      <c r="I232" s="208"/>
      <c r="J232" s="209">
        <f>ROUND(I232*H232,2)</f>
        <v>0</v>
      </c>
      <c r="K232" s="205" t="s">
        <v>119</v>
      </c>
      <c r="L232" s="47"/>
      <c r="M232" s="210" t="s">
        <v>19</v>
      </c>
      <c r="N232" s="211" t="s">
        <v>42</v>
      </c>
      <c r="O232" s="87"/>
      <c r="P232" s="212">
        <f>O232*H232</f>
        <v>0</v>
      </c>
      <c r="Q232" s="212">
        <v>2.0000000000000002E-05</v>
      </c>
      <c r="R232" s="212">
        <f>Q232*H232</f>
        <v>0.002395</v>
      </c>
      <c r="S232" s="212">
        <v>0</v>
      </c>
      <c r="T232" s="213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4" t="s">
        <v>207</v>
      </c>
      <c r="AT232" s="214" t="s">
        <v>115</v>
      </c>
      <c r="AU232" s="214" t="s">
        <v>81</v>
      </c>
      <c r="AY232" s="20" t="s">
        <v>113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0" t="s">
        <v>79</v>
      </c>
      <c r="BK232" s="215">
        <f>ROUND(I232*H232,2)</f>
        <v>0</v>
      </c>
      <c r="BL232" s="20" t="s">
        <v>207</v>
      </c>
      <c r="BM232" s="214" t="s">
        <v>262</v>
      </c>
    </row>
    <row r="233" s="2" customFormat="1">
      <c r="A233" s="41"/>
      <c r="B233" s="42"/>
      <c r="C233" s="43"/>
      <c r="D233" s="216" t="s">
        <v>122</v>
      </c>
      <c r="E233" s="43"/>
      <c r="F233" s="217" t="s">
        <v>263</v>
      </c>
      <c r="G233" s="43"/>
      <c r="H233" s="43"/>
      <c r="I233" s="218"/>
      <c r="J233" s="43"/>
      <c r="K233" s="43"/>
      <c r="L233" s="47"/>
      <c r="M233" s="219"/>
      <c r="N233" s="220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122</v>
      </c>
      <c r="AU233" s="20" t="s">
        <v>81</v>
      </c>
    </row>
    <row r="234" s="13" customFormat="1">
      <c r="A234" s="13"/>
      <c r="B234" s="221"/>
      <c r="C234" s="222"/>
      <c r="D234" s="223" t="s">
        <v>124</v>
      </c>
      <c r="E234" s="224" t="s">
        <v>19</v>
      </c>
      <c r="F234" s="225" t="s">
        <v>125</v>
      </c>
      <c r="G234" s="222"/>
      <c r="H234" s="224" t="s">
        <v>19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124</v>
      </c>
      <c r="AU234" s="231" t="s">
        <v>81</v>
      </c>
      <c r="AV234" s="13" t="s">
        <v>79</v>
      </c>
      <c r="AW234" s="13" t="s">
        <v>33</v>
      </c>
      <c r="AX234" s="13" t="s">
        <v>71</v>
      </c>
      <c r="AY234" s="231" t="s">
        <v>113</v>
      </c>
    </row>
    <row r="235" s="14" customFormat="1">
      <c r="A235" s="14"/>
      <c r="B235" s="232"/>
      <c r="C235" s="233"/>
      <c r="D235" s="223" t="s">
        <v>124</v>
      </c>
      <c r="E235" s="234" t="s">
        <v>19</v>
      </c>
      <c r="F235" s="235" t="s">
        <v>264</v>
      </c>
      <c r="G235" s="233"/>
      <c r="H235" s="236">
        <v>45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124</v>
      </c>
      <c r="AU235" s="242" t="s">
        <v>81</v>
      </c>
      <c r="AV235" s="14" t="s">
        <v>81</v>
      </c>
      <c r="AW235" s="14" t="s">
        <v>33</v>
      </c>
      <c r="AX235" s="14" t="s">
        <v>71</v>
      </c>
      <c r="AY235" s="242" t="s">
        <v>113</v>
      </c>
    </row>
    <row r="236" s="14" customFormat="1">
      <c r="A236" s="14"/>
      <c r="B236" s="232"/>
      <c r="C236" s="233"/>
      <c r="D236" s="223" t="s">
        <v>124</v>
      </c>
      <c r="E236" s="234" t="s">
        <v>19</v>
      </c>
      <c r="F236" s="235" t="s">
        <v>265</v>
      </c>
      <c r="G236" s="233"/>
      <c r="H236" s="236">
        <v>52.350000000000001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124</v>
      </c>
      <c r="AU236" s="242" t="s">
        <v>81</v>
      </c>
      <c r="AV236" s="14" t="s">
        <v>81</v>
      </c>
      <c r="AW236" s="14" t="s">
        <v>33</v>
      </c>
      <c r="AX236" s="14" t="s">
        <v>71</v>
      </c>
      <c r="AY236" s="242" t="s">
        <v>113</v>
      </c>
    </row>
    <row r="237" s="14" customFormat="1">
      <c r="A237" s="14"/>
      <c r="B237" s="232"/>
      <c r="C237" s="233"/>
      <c r="D237" s="223" t="s">
        <v>124</v>
      </c>
      <c r="E237" s="234" t="s">
        <v>19</v>
      </c>
      <c r="F237" s="235" t="s">
        <v>266</v>
      </c>
      <c r="G237" s="233"/>
      <c r="H237" s="236">
        <v>22.399999999999999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124</v>
      </c>
      <c r="AU237" s="242" t="s">
        <v>81</v>
      </c>
      <c r="AV237" s="14" t="s">
        <v>81</v>
      </c>
      <c r="AW237" s="14" t="s">
        <v>33</v>
      </c>
      <c r="AX237" s="14" t="s">
        <v>71</v>
      </c>
      <c r="AY237" s="242" t="s">
        <v>113</v>
      </c>
    </row>
    <row r="238" s="15" customFormat="1">
      <c r="A238" s="15"/>
      <c r="B238" s="243"/>
      <c r="C238" s="244"/>
      <c r="D238" s="223" t="s">
        <v>124</v>
      </c>
      <c r="E238" s="245" t="s">
        <v>19</v>
      </c>
      <c r="F238" s="246" t="s">
        <v>127</v>
      </c>
      <c r="G238" s="244"/>
      <c r="H238" s="247">
        <v>119.75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3" t="s">
        <v>124</v>
      </c>
      <c r="AU238" s="253" t="s">
        <v>81</v>
      </c>
      <c r="AV238" s="15" t="s">
        <v>120</v>
      </c>
      <c r="AW238" s="15" t="s">
        <v>33</v>
      </c>
      <c r="AX238" s="15" t="s">
        <v>79</v>
      </c>
      <c r="AY238" s="253" t="s">
        <v>113</v>
      </c>
    </row>
    <row r="239" s="2" customFormat="1" ht="16.5" customHeight="1">
      <c r="A239" s="41"/>
      <c r="B239" s="42"/>
      <c r="C239" s="203" t="s">
        <v>267</v>
      </c>
      <c r="D239" s="203" t="s">
        <v>115</v>
      </c>
      <c r="E239" s="204" t="s">
        <v>268</v>
      </c>
      <c r="F239" s="205" t="s">
        <v>269</v>
      </c>
      <c r="G239" s="206" t="s">
        <v>118</v>
      </c>
      <c r="H239" s="207">
        <v>607.27700000000004</v>
      </c>
      <c r="I239" s="208"/>
      <c r="J239" s="209">
        <f>ROUND(I239*H239,2)</f>
        <v>0</v>
      </c>
      <c r="K239" s="205" t="s">
        <v>119</v>
      </c>
      <c r="L239" s="47"/>
      <c r="M239" s="210" t="s">
        <v>19</v>
      </c>
      <c r="N239" s="211" t="s">
        <v>42</v>
      </c>
      <c r="O239" s="87"/>
      <c r="P239" s="212">
        <f>O239*H239</f>
        <v>0</v>
      </c>
      <c r="Q239" s="212">
        <v>4.0000000000000003E-05</v>
      </c>
      <c r="R239" s="212">
        <f>Q239*H239</f>
        <v>0.024291080000000003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207</v>
      </c>
      <c r="AT239" s="214" t="s">
        <v>115</v>
      </c>
      <c r="AU239" s="214" t="s">
        <v>81</v>
      </c>
      <c r="AY239" s="20" t="s">
        <v>113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79</v>
      </c>
      <c r="BK239" s="215">
        <f>ROUND(I239*H239,2)</f>
        <v>0</v>
      </c>
      <c r="BL239" s="20" t="s">
        <v>207</v>
      </c>
      <c r="BM239" s="214" t="s">
        <v>270</v>
      </c>
    </row>
    <row r="240" s="2" customFormat="1">
      <c r="A240" s="41"/>
      <c r="B240" s="42"/>
      <c r="C240" s="43"/>
      <c r="D240" s="216" t="s">
        <v>122</v>
      </c>
      <c r="E240" s="43"/>
      <c r="F240" s="217" t="s">
        <v>271</v>
      </c>
      <c r="G240" s="43"/>
      <c r="H240" s="43"/>
      <c r="I240" s="218"/>
      <c r="J240" s="43"/>
      <c r="K240" s="43"/>
      <c r="L240" s="47"/>
      <c r="M240" s="219"/>
      <c r="N240" s="22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122</v>
      </c>
      <c r="AU240" s="20" t="s">
        <v>81</v>
      </c>
    </row>
    <row r="241" s="13" customFormat="1">
      <c r="A241" s="13"/>
      <c r="B241" s="221"/>
      <c r="C241" s="222"/>
      <c r="D241" s="223" t="s">
        <v>124</v>
      </c>
      <c r="E241" s="224" t="s">
        <v>19</v>
      </c>
      <c r="F241" s="225" t="s">
        <v>125</v>
      </c>
      <c r="G241" s="222"/>
      <c r="H241" s="224" t="s">
        <v>19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124</v>
      </c>
      <c r="AU241" s="231" t="s">
        <v>81</v>
      </c>
      <c r="AV241" s="13" t="s">
        <v>79</v>
      </c>
      <c r="AW241" s="13" t="s">
        <v>33</v>
      </c>
      <c r="AX241" s="13" t="s">
        <v>71</v>
      </c>
      <c r="AY241" s="231" t="s">
        <v>113</v>
      </c>
    </row>
    <row r="242" s="14" customFormat="1">
      <c r="A242" s="14"/>
      <c r="B242" s="232"/>
      <c r="C242" s="233"/>
      <c r="D242" s="223" t="s">
        <v>124</v>
      </c>
      <c r="E242" s="234" t="s">
        <v>19</v>
      </c>
      <c r="F242" s="235" t="s">
        <v>254</v>
      </c>
      <c r="G242" s="233"/>
      <c r="H242" s="236">
        <v>613.20000000000005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2" t="s">
        <v>124</v>
      </c>
      <c r="AU242" s="242" t="s">
        <v>81</v>
      </c>
      <c r="AV242" s="14" t="s">
        <v>81</v>
      </c>
      <c r="AW242" s="14" t="s">
        <v>33</v>
      </c>
      <c r="AX242" s="14" t="s">
        <v>71</v>
      </c>
      <c r="AY242" s="242" t="s">
        <v>113</v>
      </c>
    </row>
    <row r="243" s="14" customFormat="1">
      <c r="A243" s="14"/>
      <c r="B243" s="232"/>
      <c r="C243" s="233"/>
      <c r="D243" s="223" t="s">
        <v>124</v>
      </c>
      <c r="E243" s="234" t="s">
        <v>19</v>
      </c>
      <c r="F243" s="235" t="s">
        <v>255</v>
      </c>
      <c r="G243" s="233"/>
      <c r="H243" s="236">
        <v>-2.2400000000000002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124</v>
      </c>
      <c r="AU243" s="242" t="s">
        <v>81</v>
      </c>
      <c r="AV243" s="14" t="s">
        <v>81</v>
      </c>
      <c r="AW243" s="14" t="s">
        <v>33</v>
      </c>
      <c r="AX243" s="14" t="s">
        <v>71</v>
      </c>
      <c r="AY243" s="242" t="s">
        <v>113</v>
      </c>
    </row>
    <row r="244" s="14" customFormat="1">
      <c r="A244" s="14"/>
      <c r="B244" s="232"/>
      <c r="C244" s="233"/>
      <c r="D244" s="223" t="s">
        <v>124</v>
      </c>
      <c r="E244" s="234" t="s">
        <v>19</v>
      </c>
      <c r="F244" s="235" t="s">
        <v>256</v>
      </c>
      <c r="G244" s="233"/>
      <c r="H244" s="236">
        <v>-0.90000000000000002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2" t="s">
        <v>124</v>
      </c>
      <c r="AU244" s="242" t="s">
        <v>81</v>
      </c>
      <c r="AV244" s="14" t="s">
        <v>81</v>
      </c>
      <c r="AW244" s="14" t="s">
        <v>33</v>
      </c>
      <c r="AX244" s="14" t="s">
        <v>71</v>
      </c>
      <c r="AY244" s="242" t="s">
        <v>113</v>
      </c>
    </row>
    <row r="245" s="14" customFormat="1">
      <c r="A245" s="14"/>
      <c r="B245" s="232"/>
      <c r="C245" s="233"/>
      <c r="D245" s="223" t="s">
        <v>124</v>
      </c>
      <c r="E245" s="234" t="s">
        <v>19</v>
      </c>
      <c r="F245" s="235" t="s">
        <v>257</v>
      </c>
      <c r="G245" s="233"/>
      <c r="H245" s="236">
        <v>-0.063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124</v>
      </c>
      <c r="AU245" s="242" t="s">
        <v>81</v>
      </c>
      <c r="AV245" s="14" t="s">
        <v>81</v>
      </c>
      <c r="AW245" s="14" t="s">
        <v>33</v>
      </c>
      <c r="AX245" s="14" t="s">
        <v>71</v>
      </c>
      <c r="AY245" s="242" t="s">
        <v>113</v>
      </c>
    </row>
    <row r="246" s="14" customFormat="1">
      <c r="A246" s="14"/>
      <c r="B246" s="232"/>
      <c r="C246" s="233"/>
      <c r="D246" s="223" t="s">
        <v>124</v>
      </c>
      <c r="E246" s="234" t="s">
        <v>19</v>
      </c>
      <c r="F246" s="235" t="s">
        <v>258</v>
      </c>
      <c r="G246" s="233"/>
      <c r="H246" s="236">
        <v>-2.7200000000000002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2" t="s">
        <v>124</v>
      </c>
      <c r="AU246" s="242" t="s">
        <v>81</v>
      </c>
      <c r="AV246" s="14" t="s">
        <v>81</v>
      </c>
      <c r="AW246" s="14" t="s">
        <v>33</v>
      </c>
      <c r="AX246" s="14" t="s">
        <v>71</v>
      </c>
      <c r="AY246" s="242" t="s">
        <v>113</v>
      </c>
    </row>
    <row r="247" s="15" customFormat="1">
      <c r="A247" s="15"/>
      <c r="B247" s="243"/>
      <c r="C247" s="244"/>
      <c r="D247" s="223" t="s">
        <v>124</v>
      </c>
      <c r="E247" s="245" t="s">
        <v>19</v>
      </c>
      <c r="F247" s="246" t="s">
        <v>127</v>
      </c>
      <c r="G247" s="244"/>
      <c r="H247" s="247">
        <v>607.27700000000004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3" t="s">
        <v>124</v>
      </c>
      <c r="AU247" s="253" t="s">
        <v>81</v>
      </c>
      <c r="AV247" s="15" t="s">
        <v>120</v>
      </c>
      <c r="AW247" s="15" t="s">
        <v>33</v>
      </c>
      <c r="AX247" s="15" t="s">
        <v>79</v>
      </c>
      <c r="AY247" s="253" t="s">
        <v>113</v>
      </c>
    </row>
    <row r="248" s="2" customFormat="1" ht="16.5" customHeight="1">
      <c r="A248" s="41"/>
      <c r="B248" s="42"/>
      <c r="C248" s="203" t="s">
        <v>272</v>
      </c>
      <c r="D248" s="203" t="s">
        <v>115</v>
      </c>
      <c r="E248" s="204" t="s">
        <v>273</v>
      </c>
      <c r="F248" s="205" t="s">
        <v>274</v>
      </c>
      <c r="G248" s="206" t="s">
        <v>118</v>
      </c>
      <c r="H248" s="207">
        <v>607.27700000000004</v>
      </c>
      <c r="I248" s="208"/>
      <c r="J248" s="209">
        <f>ROUND(I248*H248,2)</f>
        <v>0</v>
      </c>
      <c r="K248" s="205" t="s">
        <v>119</v>
      </c>
      <c r="L248" s="47"/>
      <c r="M248" s="210" t="s">
        <v>19</v>
      </c>
      <c r="N248" s="211" t="s">
        <v>42</v>
      </c>
      <c r="O248" s="87"/>
      <c r="P248" s="212">
        <f>O248*H248</f>
        <v>0</v>
      </c>
      <c r="Q248" s="212">
        <v>0.0054000000000000003</v>
      </c>
      <c r="R248" s="212">
        <f>Q248*H248</f>
        <v>3.2792958000000003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207</v>
      </c>
      <c r="AT248" s="214" t="s">
        <v>115</v>
      </c>
      <c r="AU248" s="214" t="s">
        <v>81</v>
      </c>
      <c r="AY248" s="20" t="s">
        <v>113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79</v>
      </c>
      <c r="BK248" s="215">
        <f>ROUND(I248*H248,2)</f>
        <v>0</v>
      </c>
      <c r="BL248" s="20" t="s">
        <v>207</v>
      </c>
      <c r="BM248" s="214" t="s">
        <v>275</v>
      </c>
    </row>
    <row r="249" s="2" customFormat="1">
      <c r="A249" s="41"/>
      <c r="B249" s="42"/>
      <c r="C249" s="43"/>
      <c r="D249" s="216" t="s">
        <v>122</v>
      </c>
      <c r="E249" s="43"/>
      <c r="F249" s="217" t="s">
        <v>276</v>
      </c>
      <c r="G249" s="43"/>
      <c r="H249" s="43"/>
      <c r="I249" s="218"/>
      <c r="J249" s="43"/>
      <c r="K249" s="43"/>
      <c r="L249" s="47"/>
      <c r="M249" s="219"/>
      <c r="N249" s="220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122</v>
      </c>
      <c r="AU249" s="20" t="s">
        <v>81</v>
      </c>
    </row>
    <row r="250" s="13" customFormat="1">
      <c r="A250" s="13"/>
      <c r="B250" s="221"/>
      <c r="C250" s="222"/>
      <c r="D250" s="223" t="s">
        <v>124</v>
      </c>
      <c r="E250" s="224" t="s">
        <v>19</v>
      </c>
      <c r="F250" s="225" t="s">
        <v>125</v>
      </c>
      <c r="G250" s="222"/>
      <c r="H250" s="224" t="s">
        <v>19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124</v>
      </c>
      <c r="AU250" s="231" t="s">
        <v>81</v>
      </c>
      <c r="AV250" s="13" t="s">
        <v>79</v>
      </c>
      <c r="AW250" s="13" t="s">
        <v>33</v>
      </c>
      <c r="AX250" s="13" t="s">
        <v>71</v>
      </c>
      <c r="AY250" s="231" t="s">
        <v>113</v>
      </c>
    </row>
    <row r="251" s="14" customFormat="1">
      <c r="A251" s="14"/>
      <c r="B251" s="232"/>
      <c r="C251" s="233"/>
      <c r="D251" s="223" t="s">
        <v>124</v>
      </c>
      <c r="E251" s="234" t="s">
        <v>19</v>
      </c>
      <c r="F251" s="235" t="s">
        <v>254</v>
      </c>
      <c r="G251" s="233"/>
      <c r="H251" s="236">
        <v>613.20000000000005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124</v>
      </c>
      <c r="AU251" s="242" t="s">
        <v>81</v>
      </c>
      <c r="AV251" s="14" t="s">
        <v>81</v>
      </c>
      <c r="AW251" s="14" t="s">
        <v>33</v>
      </c>
      <c r="AX251" s="14" t="s">
        <v>71</v>
      </c>
      <c r="AY251" s="242" t="s">
        <v>113</v>
      </c>
    </row>
    <row r="252" s="14" customFormat="1">
      <c r="A252" s="14"/>
      <c r="B252" s="232"/>
      <c r="C252" s="233"/>
      <c r="D252" s="223" t="s">
        <v>124</v>
      </c>
      <c r="E252" s="234" t="s">
        <v>19</v>
      </c>
      <c r="F252" s="235" t="s">
        <v>255</v>
      </c>
      <c r="G252" s="233"/>
      <c r="H252" s="236">
        <v>-2.2400000000000002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124</v>
      </c>
      <c r="AU252" s="242" t="s">
        <v>81</v>
      </c>
      <c r="AV252" s="14" t="s">
        <v>81</v>
      </c>
      <c r="AW252" s="14" t="s">
        <v>33</v>
      </c>
      <c r="AX252" s="14" t="s">
        <v>71</v>
      </c>
      <c r="AY252" s="242" t="s">
        <v>113</v>
      </c>
    </row>
    <row r="253" s="14" customFormat="1">
      <c r="A253" s="14"/>
      <c r="B253" s="232"/>
      <c r="C253" s="233"/>
      <c r="D253" s="223" t="s">
        <v>124</v>
      </c>
      <c r="E253" s="234" t="s">
        <v>19</v>
      </c>
      <c r="F253" s="235" t="s">
        <v>256</v>
      </c>
      <c r="G253" s="233"/>
      <c r="H253" s="236">
        <v>-0.90000000000000002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124</v>
      </c>
      <c r="AU253" s="242" t="s">
        <v>81</v>
      </c>
      <c r="AV253" s="14" t="s">
        <v>81</v>
      </c>
      <c r="AW253" s="14" t="s">
        <v>33</v>
      </c>
      <c r="AX253" s="14" t="s">
        <v>71</v>
      </c>
      <c r="AY253" s="242" t="s">
        <v>113</v>
      </c>
    </row>
    <row r="254" s="14" customFormat="1">
      <c r="A254" s="14"/>
      <c r="B254" s="232"/>
      <c r="C254" s="233"/>
      <c r="D254" s="223" t="s">
        <v>124</v>
      </c>
      <c r="E254" s="234" t="s">
        <v>19</v>
      </c>
      <c r="F254" s="235" t="s">
        <v>257</v>
      </c>
      <c r="G254" s="233"/>
      <c r="H254" s="236">
        <v>-0.063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124</v>
      </c>
      <c r="AU254" s="242" t="s">
        <v>81</v>
      </c>
      <c r="AV254" s="14" t="s">
        <v>81</v>
      </c>
      <c r="AW254" s="14" t="s">
        <v>33</v>
      </c>
      <c r="AX254" s="14" t="s">
        <v>71</v>
      </c>
      <c r="AY254" s="242" t="s">
        <v>113</v>
      </c>
    </row>
    <row r="255" s="14" customFormat="1">
      <c r="A255" s="14"/>
      <c r="B255" s="232"/>
      <c r="C255" s="233"/>
      <c r="D255" s="223" t="s">
        <v>124</v>
      </c>
      <c r="E255" s="234" t="s">
        <v>19</v>
      </c>
      <c r="F255" s="235" t="s">
        <v>258</v>
      </c>
      <c r="G255" s="233"/>
      <c r="H255" s="236">
        <v>-2.7200000000000002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124</v>
      </c>
      <c r="AU255" s="242" t="s">
        <v>81</v>
      </c>
      <c r="AV255" s="14" t="s">
        <v>81</v>
      </c>
      <c r="AW255" s="14" t="s">
        <v>33</v>
      </c>
      <c r="AX255" s="14" t="s">
        <v>71</v>
      </c>
      <c r="AY255" s="242" t="s">
        <v>113</v>
      </c>
    </row>
    <row r="256" s="15" customFormat="1">
      <c r="A256" s="15"/>
      <c r="B256" s="243"/>
      <c r="C256" s="244"/>
      <c r="D256" s="223" t="s">
        <v>124</v>
      </c>
      <c r="E256" s="245" t="s">
        <v>19</v>
      </c>
      <c r="F256" s="246" t="s">
        <v>127</v>
      </c>
      <c r="G256" s="244"/>
      <c r="H256" s="247">
        <v>607.27700000000004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3" t="s">
        <v>124</v>
      </c>
      <c r="AU256" s="253" t="s">
        <v>81</v>
      </c>
      <c r="AV256" s="15" t="s">
        <v>120</v>
      </c>
      <c r="AW256" s="15" t="s">
        <v>33</v>
      </c>
      <c r="AX256" s="15" t="s">
        <v>79</v>
      </c>
      <c r="AY256" s="253" t="s">
        <v>113</v>
      </c>
    </row>
    <row r="257" s="2" customFormat="1" ht="16.5" customHeight="1">
      <c r="A257" s="41"/>
      <c r="B257" s="42"/>
      <c r="C257" s="203" t="s">
        <v>277</v>
      </c>
      <c r="D257" s="203" t="s">
        <v>115</v>
      </c>
      <c r="E257" s="204" t="s">
        <v>278</v>
      </c>
      <c r="F257" s="205" t="s">
        <v>279</v>
      </c>
      <c r="G257" s="206" t="s">
        <v>118</v>
      </c>
      <c r="H257" s="207">
        <v>619.25199999999995</v>
      </c>
      <c r="I257" s="208"/>
      <c r="J257" s="209">
        <f>ROUND(I257*H257,2)</f>
        <v>0</v>
      </c>
      <c r="K257" s="205" t="s">
        <v>119</v>
      </c>
      <c r="L257" s="47"/>
      <c r="M257" s="210" t="s">
        <v>19</v>
      </c>
      <c r="N257" s="211" t="s">
        <v>42</v>
      </c>
      <c r="O257" s="87"/>
      <c r="P257" s="212">
        <f>O257*H257</f>
        <v>0</v>
      </c>
      <c r="Q257" s="212">
        <v>0.00055000000000000003</v>
      </c>
      <c r="R257" s="212">
        <f>Q257*H257</f>
        <v>0.34058860000000002</v>
      </c>
      <c r="S257" s="212">
        <v>0</v>
      </c>
      <c r="T257" s="213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4" t="s">
        <v>207</v>
      </c>
      <c r="AT257" s="214" t="s">
        <v>115</v>
      </c>
      <c r="AU257" s="214" t="s">
        <v>81</v>
      </c>
      <c r="AY257" s="20" t="s">
        <v>113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20" t="s">
        <v>79</v>
      </c>
      <c r="BK257" s="215">
        <f>ROUND(I257*H257,2)</f>
        <v>0</v>
      </c>
      <c r="BL257" s="20" t="s">
        <v>207</v>
      </c>
      <c r="BM257" s="214" t="s">
        <v>280</v>
      </c>
    </row>
    <row r="258" s="2" customFormat="1">
      <c r="A258" s="41"/>
      <c r="B258" s="42"/>
      <c r="C258" s="43"/>
      <c r="D258" s="216" t="s">
        <v>122</v>
      </c>
      <c r="E258" s="43"/>
      <c r="F258" s="217" t="s">
        <v>281</v>
      </c>
      <c r="G258" s="43"/>
      <c r="H258" s="43"/>
      <c r="I258" s="218"/>
      <c r="J258" s="43"/>
      <c r="K258" s="43"/>
      <c r="L258" s="47"/>
      <c r="M258" s="219"/>
      <c r="N258" s="220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122</v>
      </c>
      <c r="AU258" s="20" t="s">
        <v>81</v>
      </c>
    </row>
    <row r="259" s="13" customFormat="1">
      <c r="A259" s="13"/>
      <c r="B259" s="221"/>
      <c r="C259" s="222"/>
      <c r="D259" s="223" t="s">
        <v>124</v>
      </c>
      <c r="E259" s="224" t="s">
        <v>19</v>
      </c>
      <c r="F259" s="225" t="s">
        <v>125</v>
      </c>
      <c r="G259" s="222"/>
      <c r="H259" s="224" t="s">
        <v>19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1" t="s">
        <v>124</v>
      </c>
      <c r="AU259" s="231" t="s">
        <v>81</v>
      </c>
      <c r="AV259" s="13" t="s">
        <v>79</v>
      </c>
      <c r="AW259" s="13" t="s">
        <v>33</v>
      </c>
      <c r="AX259" s="13" t="s">
        <v>71</v>
      </c>
      <c r="AY259" s="231" t="s">
        <v>113</v>
      </c>
    </row>
    <row r="260" s="14" customFormat="1">
      <c r="A260" s="14"/>
      <c r="B260" s="232"/>
      <c r="C260" s="233"/>
      <c r="D260" s="223" t="s">
        <v>124</v>
      </c>
      <c r="E260" s="234" t="s">
        <v>19</v>
      </c>
      <c r="F260" s="235" t="s">
        <v>254</v>
      </c>
      <c r="G260" s="233"/>
      <c r="H260" s="236">
        <v>613.20000000000005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2" t="s">
        <v>124</v>
      </c>
      <c r="AU260" s="242" t="s">
        <v>81</v>
      </c>
      <c r="AV260" s="14" t="s">
        <v>81</v>
      </c>
      <c r="AW260" s="14" t="s">
        <v>33</v>
      </c>
      <c r="AX260" s="14" t="s">
        <v>71</v>
      </c>
      <c r="AY260" s="242" t="s">
        <v>113</v>
      </c>
    </row>
    <row r="261" s="14" customFormat="1">
      <c r="A261" s="14"/>
      <c r="B261" s="232"/>
      <c r="C261" s="233"/>
      <c r="D261" s="223" t="s">
        <v>124</v>
      </c>
      <c r="E261" s="234" t="s">
        <v>19</v>
      </c>
      <c r="F261" s="235" t="s">
        <v>255</v>
      </c>
      <c r="G261" s="233"/>
      <c r="H261" s="236">
        <v>-2.2400000000000002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2" t="s">
        <v>124</v>
      </c>
      <c r="AU261" s="242" t="s">
        <v>81</v>
      </c>
      <c r="AV261" s="14" t="s">
        <v>81</v>
      </c>
      <c r="AW261" s="14" t="s">
        <v>33</v>
      </c>
      <c r="AX261" s="14" t="s">
        <v>71</v>
      </c>
      <c r="AY261" s="242" t="s">
        <v>113</v>
      </c>
    </row>
    <row r="262" s="14" customFormat="1">
      <c r="A262" s="14"/>
      <c r="B262" s="232"/>
      <c r="C262" s="233"/>
      <c r="D262" s="223" t="s">
        <v>124</v>
      </c>
      <c r="E262" s="234" t="s">
        <v>19</v>
      </c>
      <c r="F262" s="235" t="s">
        <v>256</v>
      </c>
      <c r="G262" s="233"/>
      <c r="H262" s="236">
        <v>-0.90000000000000002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124</v>
      </c>
      <c r="AU262" s="242" t="s">
        <v>81</v>
      </c>
      <c r="AV262" s="14" t="s">
        <v>81</v>
      </c>
      <c r="AW262" s="14" t="s">
        <v>33</v>
      </c>
      <c r="AX262" s="14" t="s">
        <v>71</v>
      </c>
      <c r="AY262" s="242" t="s">
        <v>113</v>
      </c>
    </row>
    <row r="263" s="14" customFormat="1">
      <c r="A263" s="14"/>
      <c r="B263" s="232"/>
      <c r="C263" s="233"/>
      <c r="D263" s="223" t="s">
        <v>124</v>
      </c>
      <c r="E263" s="234" t="s">
        <v>19</v>
      </c>
      <c r="F263" s="235" t="s">
        <v>257</v>
      </c>
      <c r="G263" s="233"/>
      <c r="H263" s="236">
        <v>-0.063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124</v>
      </c>
      <c r="AU263" s="242" t="s">
        <v>81</v>
      </c>
      <c r="AV263" s="14" t="s">
        <v>81</v>
      </c>
      <c r="AW263" s="14" t="s">
        <v>33</v>
      </c>
      <c r="AX263" s="14" t="s">
        <v>71</v>
      </c>
      <c r="AY263" s="242" t="s">
        <v>113</v>
      </c>
    </row>
    <row r="264" s="14" customFormat="1">
      <c r="A264" s="14"/>
      <c r="B264" s="232"/>
      <c r="C264" s="233"/>
      <c r="D264" s="223" t="s">
        <v>124</v>
      </c>
      <c r="E264" s="234" t="s">
        <v>19</v>
      </c>
      <c r="F264" s="235" t="s">
        <v>258</v>
      </c>
      <c r="G264" s="233"/>
      <c r="H264" s="236">
        <v>-2.7200000000000002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124</v>
      </c>
      <c r="AU264" s="242" t="s">
        <v>81</v>
      </c>
      <c r="AV264" s="14" t="s">
        <v>81</v>
      </c>
      <c r="AW264" s="14" t="s">
        <v>33</v>
      </c>
      <c r="AX264" s="14" t="s">
        <v>71</v>
      </c>
      <c r="AY264" s="242" t="s">
        <v>113</v>
      </c>
    </row>
    <row r="265" s="16" customFormat="1">
      <c r="A265" s="16"/>
      <c r="B265" s="265"/>
      <c r="C265" s="266"/>
      <c r="D265" s="223" t="s">
        <v>124</v>
      </c>
      <c r="E265" s="267" t="s">
        <v>19</v>
      </c>
      <c r="F265" s="268" t="s">
        <v>282</v>
      </c>
      <c r="G265" s="266"/>
      <c r="H265" s="269">
        <v>607.27700000000004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124</v>
      </c>
      <c r="AU265" s="275" t="s">
        <v>81</v>
      </c>
      <c r="AV265" s="16" t="s">
        <v>136</v>
      </c>
      <c r="AW265" s="16" t="s">
        <v>33</v>
      </c>
      <c r="AX265" s="16" t="s">
        <v>71</v>
      </c>
      <c r="AY265" s="275" t="s">
        <v>113</v>
      </c>
    </row>
    <row r="266" s="13" customFormat="1">
      <c r="A266" s="13"/>
      <c r="B266" s="221"/>
      <c r="C266" s="222"/>
      <c r="D266" s="223" t="s">
        <v>124</v>
      </c>
      <c r="E266" s="224" t="s">
        <v>19</v>
      </c>
      <c r="F266" s="225" t="s">
        <v>283</v>
      </c>
      <c r="G266" s="222"/>
      <c r="H266" s="224" t="s">
        <v>19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124</v>
      </c>
      <c r="AU266" s="231" t="s">
        <v>81</v>
      </c>
      <c r="AV266" s="13" t="s">
        <v>79</v>
      </c>
      <c r="AW266" s="13" t="s">
        <v>33</v>
      </c>
      <c r="AX266" s="13" t="s">
        <v>71</v>
      </c>
      <c r="AY266" s="231" t="s">
        <v>113</v>
      </c>
    </row>
    <row r="267" s="14" customFormat="1">
      <c r="A267" s="14"/>
      <c r="B267" s="232"/>
      <c r="C267" s="233"/>
      <c r="D267" s="223" t="s">
        <v>124</v>
      </c>
      <c r="E267" s="234" t="s">
        <v>19</v>
      </c>
      <c r="F267" s="235" t="s">
        <v>284</v>
      </c>
      <c r="G267" s="233"/>
      <c r="H267" s="236">
        <v>4.5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124</v>
      </c>
      <c r="AU267" s="242" t="s">
        <v>81</v>
      </c>
      <c r="AV267" s="14" t="s">
        <v>81</v>
      </c>
      <c r="AW267" s="14" t="s">
        <v>33</v>
      </c>
      <c r="AX267" s="14" t="s">
        <v>71</v>
      </c>
      <c r="AY267" s="242" t="s">
        <v>113</v>
      </c>
    </row>
    <row r="268" s="14" customFormat="1">
      <c r="A268" s="14"/>
      <c r="B268" s="232"/>
      <c r="C268" s="233"/>
      <c r="D268" s="223" t="s">
        <v>124</v>
      </c>
      <c r="E268" s="234" t="s">
        <v>19</v>
      </c>
      <c r="F268" s="235" t="s">
        <v>285</v>
      </c>
      <c r="G268" s="233"/>
      <c r="H268" s="236">
        <v>5.2350000000000003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2" t="s">
        <v>124</v>
      </c>
      <c r="AU268" s="242" t="s">
        <v>81</v>
      </c>
      <c r="AV268" s="14" t="s">
        <v>81</v>
      </c>
      <c r="AW268" s="14" t="s">
        <v>33</v>
      </c>
      <c r="AX268" s="14" t="s">
        <v>71</v>
      </c>
      <c r="AY268" s="242" t="s">
        <v>113</v>
      </c>
    </row>
    <row r="269" s="14" customFormat="1">
      <c r="A269" s="14"/>
      <c r="B269" s="232"/>
      <c r="C269" s="233"/>
      <c r="D269" s="223" t="s">
        <v>124</v>
      </c>
      <c r="E269" s="234" t="s">
        <v>19</v>
      </c>
      <c r="F269" s="235" t="s">
        <v>286</v>
      </c>
      <c r="G269" s="233"/>
      <c r="H269" s="236">
        <v>2.2400000000000002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124</v>
      </c>
      <c r="AU269" s="242" t="s">
        <v>81</v>
      </c>
      <c r="AV269" s="14" t="s">
        <v>81</v>
      </c>
      <c r="AW269" s="14" t="s">
        <v>33</v>
      </c>
      <c r="AX269" s="14" t="s">
        <v>71</v>
      </c>
      <c r="AY269" s="242" t="s">
        <v>113</v>
      </c>
    </row>
    <row r="270" s="16" customFormat="1">
      <c r="A270" s="16"/>
      <c r="B270" s="265"/>
      <c r="C270" s="266"/>
      <c r="D270" s="223" t="s">
        <v>124</v>
      </c>
      <c r="E270" s="267" t="s">
        <v>19</v>
      </c>
      <c r="F270" s="268" t="s">
        <v>282</v>
      </c>
      <c r="G270" s="266"/>
      <c r="H270" s="269">
        <v>11.975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5" t="s">
        <v>124</v>
      </c>
      <c r="AU270" s="275" t="s">
        <v>81</v>
      </c>
      <c r="AV270" s="16" t="s">
        <v>136</v>
      </c>
      <c r="AW270" s="16" t="s">
        <v>33</v>
      </c>
      <c r="AX270" s="16" t="s">
        <v>71</v>
      </c>
      <c r="AY270" s="275" t="s">
        <v>113</v>
      </c>
    </row>
    <row r="271" s="15" customFormat="1">
      <c r="A271" s="15"/>
      <c r="B271" s="243"/>
      <c r="C271" s="244"/>
      <c r="D271" s="223" t="s">
        <v>124</v>
      </c>
      <c r="E271" s="245" t="s">
        <v>19</v>
      </c>
      <c r="F271" s="246" t="s">
        <v>127</v>
      </c>
      <c r="G271" s="244"/>
      <c r="H271" s="247">
        <v>619.25199999999995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3" t="s">
        <v>124</v>
      </c>
      <c r="AU271" s="253" t="s">
        <v>81</v>
      </c>
      <c r="AV271" s="15" t="s">
        <v>120</v>
      </c>
      <c r="AW271" s="15" t="s">
        <v>33</v>
      </c>
      <c r="AX271" s="15" t="s">
        <v>79</v>
      </c>
      <c r="AY271" s="253" t="s">
        <v>113</v>
      </c>
    </row>
    <row r="272" s="2" customFormat="1" ht="16.5" customHeight="1">
      <c r="A272" s="41"/>
      <c r="B272" s="42"/>
      <c r="C272" s="203" t="s">
        <v>287</v>
      </c>
      <c r="D272" s="203" t="s">
        <v>115</v>
      </c>
      <c r="E272" s="204" t="s">
        <v>288</v>
      </c>
      <c r="F272" s="205" t="s">
        <v>289</v>
      </c>
      <c r="G272" s="206" t="s">
        <v>118</v>
      </c>
      <c r="H272" s="207">
        <v>619.25199999999995</v>
      </c>
      <c r="I272" s="208"/>
      <c r="J272" s="209">
        <f>ROUND(I272*H272,2)</f>
        <v>0</v>
      </c>
      <c r="K272" s="205" t="s">
        <v>119</v>
      </c>
      <c r="L272" s="47"/>
      <c r="M272" s="210" t="s">
        <v>19</v>
      </c>
      <c r="N272" s="211" t="s">
        <v>42</v>
      </c>
      <c r="O272" s="87"/>
      <c r="P272" s="212">
        <f>O272*H272</f>
        <v>0</v>
      </c>
      <c r="Q272" s="212">
        <v>0.002</v>
      </c>
      <c r="R272" s="212">
        <f>Q272*H272</f>
        <v>1.2385039999999998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207</v>
      </c>
      <c r="AT272" s="214" t="s">
        <v>115</v>
      </c>
      <c r="AU272" s="214" t="s">
        <v>81</v>
      </c>
      <c r="AY272" s="20" t="s">
        <v>113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79</v>
      </c>
      <c r="BK272" s="215">
        <f>ROUND(I272*H272,2)</f>
        <v>0</v>
      </c>
      <c r="BL272" s="20" t="s">
        <v>207</v>
      </c>
      <c r="BM272" s="214" t="s">
        <v>290</v>
      </c>
    </row>
    <row r="273" s="2" customFormat="1">
      <c r="A273" s="41"/>
      <c r="B273" s="42"/>
      <c r="C273" s="43"/>
      <c r="D273" s="216" t="s">
        <v>122</v>
      </c>
      <c r="E273" s="43"/>
      <c r="F273" s="217" t="s">
        <v>291</v>
      </c>
      <c r="G273" s="43"/>
      <c r="H273" s="43"/>
      <c r="I273" s="218"/>
      <c r="J273" s="43"/>
      <c r="K273" s="43"/>
      <c r="L273" s="47"/>
      <c r="M273" s="219"/>
      <c r="N273" s="220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122</v>
      </c>
      <c r="AU273" s="20" t="s">
        <v>81</v>
      </c>
    </row>
    <row r="274" s="13" customFormat="1">
      <c r="A274" s="13"/>
      <c r="B274" s="221"/>
      <c r="C274" s="222"/>
      <c r="D274" s="223" t="s">
        <v>124</v>
      </c>
      <c r="E274" s="224" t="s">
        <v>19</v>
      </c>
      <c r="F274" s="225" t="s">
        <v>125</v>
      </c>
      <c r="G274" s="222"/>
      <c r="H274" s="224" t="s">
        <v>19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124</v>
      </c>
      <c r="AU274" s="231" t="s">
        <v>81</v>
      </c>
      <c r="AV274" s="13" t="s">
        <v>79</v>
      </c>
      <c r="AW274" s="13" t="s">
        <v>33</v>
      </c>
      <c r="AX274" s="13" t="s">
        <v>71</v>
      </c>
      <c r="AY274" s="231" t="s">
        <v>113</v>
      </c>
    </row>
    <row r="275" s="14" customFormat="1">
      <c r="A275" s="14"/>
      <c r="B275" s="232"/>
      <c r="C275" s="233"/>
      <c r="D275" s="223" t="s">
        <v>124</v>
      </c>
      <c r="E275" s="234" t="s">
        <v>19</v>
      </c>
      <c r="F275" s="235" t="s">
        <v>254</v>
      </c>
      <c r="G275" s="233"/>
      <c r="H275" s="236">
        <v>613.20000000000005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124</v>
      </c>
      <c r="AU275" s="242" t="s">
        <v>81</v>
      </c>
      <c r="AV275" s="14" t="s">
        <v>81</v>
      </c>
      <c r="AW275" s="14" t="s">
        <v>33</v>
      </c>
      <c r="AX275" s="14" t="s">
        <v>71</v>
      </c>
      <c r="AY275" s="242" t="s">
        <v>113</v>
      </c>
    </row>
    <row r="276" s="14" customFormat="1">
      <c r="A276" s="14"/>
      <c r="B276" s="232"/>
      <c r="C276" s="233"/>
      <c r="D276" s="223" t="s">
        <v>124</v>
      </c>
      <c r="E276" s="234" t="s">
        <v>19</v>
      </c>
      <c r="F276" s="235" t="s">
        <v>255</v>
      </c>
      <c r="G276" s="233"/>
      <c r="H276" s="236">
        <v>-2.2400000000000002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124</v>
      </c>
      <c r="AU276" s="242" t="s">
        <v>81</v>
      </c>
      <c r="AV276" s="14" t="s">
        <v>81</v>
      </c>
      <c r="AW276" s="14" t="s">
        <v>33</v>
      </c>
      <c r="AX276" s="14" t="s">
        <v>71</v>
      </c>
      <c r="AY276" s="242" t="s">
        <v>113</v>
      </c>
    </row>
    <row r="277" s="14" customFormat="1">
      <c r="A277" s="14"/>
      <c r="B277" s="232"/>
      <c r="C277" s="233"/>
      <c r="D277" s="223" t="s">
        <v>124</v>
      </c>
      <c r="E277" s="234" t="s">
        <v>19</v>
      </c>
      <c r="F277" s="235" t="s">
        <v>256</v>
      </c>
      <c r="G277" s="233"/>
      <c r="H277" s="236">
        <v>-0.90000000000000002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2" t="s">
        <v>124</v>
      </c>
      <c r="AU277" s="242" t="s">
        <v>81</v>
      </c>
      <c r="AV277" s="14" t="s">
        <v>81</v>
      </c>
      <c r="AW277" s="14" t="s">
        <v>33</v>
      </c>
      <c r="AX277" s="14" t="s">
        <v>71</v>
      </c>
      <c r="AY277" s="242" t="s">
        <v>113</v>
      </c>
    </row>
    <row r="278" s="14" customFormat="1">
      <c r="A278" s="14"/>
      <c r="B278" s="232"/>
      <c r="C278" s="233"/>
      <c r="D278" s="223" t="s">
        <v>124</v>
      </c>
      <c r="E278" s="234" t="s">
        <v>19</v>
      </c>
      <c r="F278" s="235" t="s">
        <v>257</v>
      </c>
      <c r="G278" s="233"/>
      <c r="H278" s="236">
        <v>-0.063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2" t="s">
        <v>124</v>
      </c>
      <c r="AU278" s="242" t="s">
        <v>81</v>
      </c>
      <c r="AV278" s="14" t="s">
        <v>81</v>
      </c>
      <c r="AW278" s="14" t="s">
        <v>33</v>
      </c>
      <c r="AX278" s="14" t="s">
        <v>71</v>
      </c>
      <c r="AY278" s="242" t="s">
        <v>113</v>
      </c>
    </row>
    <row r="279" s="14" customFormat="1">
      <c r="A279" s="14"/>
      <c r="B279" s="232"/>
      <c r="C279" s="233"/>
      <c r="D279" s="223" t="s">
        <v>124</v>
      </c>
      <c r="E279" s="234" t="s">
        <v>19</v>
      </c>
      <c r="F279" s="235" t="s">
        <v>258</v>
      </c>
      <c r="G279" s="233"/>
      <c r="H279" s="236">
        <v>-2.7200000000000002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2" t="s">
        <v>124</v>
      </c>
      <c r="AU279" s="242" t="s">
        <v>81</v>
      </c>
      <c r="AV279" s="14" t="s">
        <v>81</v>
      </c>
      <c r="AW279" s="14" t="s">
        <v>33</v>
      </c>
      <c r="AX279" s="14" t="s">
        <v>71</v>
      </c>
      <c r="AY279" s="242" t="s">
        <v>113</v>
      </c>
    </row>
    <row r="280" s="16" customFormat="1">
      <c r="A280" s="16"/>
      <c r="B280" s="265"/>
      <c r="C280" s="266"/>
      <c r="D280" s="223" t="s">
        <v>124</v>
      </c>
      <c r="E280" s="267" t="s">
        <v>19</v>
      </c>
      <c r="F280" s="268" t="s">
        <v>282</v>
      </c>
      <c r="G280" s="266"/>
      <c r="H280" s="269">
        <v>607.27700000000004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5" t="s">
        <v>124</v>
      </c>
      <c r="AU280" s="275" t="s">
        <v>81</v>
      </c>
      <c r="AV280" s="16" t="s">
        <v>136</v>
      </c>
      <c r="AW280" s="16" t="s">
        <v>33</v>
      </c>
      <c r="AX280" s="16" t="s">
        <v>71</v>
      </c>
      <c r="AY280" s="275" t="s">
        <v>113</v>
      </c>
    </row>
    <row r="281" s="13" customFormat="1">
      <c r="A281" s="13"/>
      <c r="B281" s="221"/>
      <c r="C281" s="222"/>
      <c r="D281" s="223" t="s">
        <v>124</v>
      </c>
      <c r="E281" s="224" t="s">
        <v>19</v>
      </c>
      <c r="F281" s="225" t="s">
        <v>283</v>
      </c>
      <c r="G281" s="222"/>
      <c r="H281" s="224" t="s">
        <v>19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1" t="s">
        <v>124</v>
      </c>
      <c r="AU281" s="231" t="s">
        <v>81</v>
      </c>
      <c r="AV281" s="13" t="s">
        <v>79</v>
      </c>
      <c r="AW281" s="13" t="s">
        <v>33</v>
      </c>
      <c r="AX281" s="13" t="s">
        <v>71</v>
      </c>
      <c r="AY281" s="231" t="s">
        <v>113</v>
      </c>
    </row>
    <row r="282" s="14" customFormat="1">
      <c r="A282" s="14"/>
      <c r="B282" s="232"/>
      <c r="C282" s="233"/>
      <c r="D282" s="223" t="s">
        <v>124</v>
      </c>
      <c r="E282" s="234" t="s">
        <v>19</v>
      </c>
      <c r="F282" s="235" t="s">
        <v>284</v>
      </c>
      <c r="G282" s="233"/>
      <c r="H282" s="236">
        <v>4.5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124</v>
      </c>
      <c r="AU282" s="242" t="s">
        <v>81</v>
      </c>
      <c r="AV282" s="14" t="s">
        <v>81</v>
      </c>
      <c r="AW282" s="14" t="s">
        <v>33</v>
      </c>
      <c r="AX282" s="14" t="s">
        <v>71</v>
      </c>
      <c r="AY282" s="242" t="s">
        <v>113</v>
      </c>
    </row>
    <row r="283" s="14" customFormat="1">
      <c r="A283" s="14"/>
      <c r="B283" s="232"/>
      <c r="C283" s="233"/>
      <c r="D283" s="223" t="s">
        <v>124</v>
      </c>
      <c r="E283" s="234" t="s">
        <v>19</v>
      </c>
      <c r="F283" s="235" t="s">
        <v>285</v>
      </c>
      <c r="G283" s="233"/>
      <c r="H283" s="236">
        <v>5.2350000000000003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124</v>
      </c>
      <c r="AU283" s="242" t="s">
        <v>81</v>
      </c>
      <c r="AV283" s="14" t="s">
        <v>81</v>
      </c>
      <c r="AW283" s="14" t="s">
        <v>33</v>
      </c>
      <c r="AX283" s="14" t="s">
        <v>71</v>
      </c>
      <c r="AY283" s="242" t="s">
        <v>113</v>
      </c>
    </row>
    <row r="284" s="14" customFormat="1">
      <c r="A284" s="14"/>
      <c r="B284" s="232"/>
      <c r="C284" s="233"/>
      <c r="D284" s="223" t="s">
        <v>124</v>
      </c>
      <c r="E284" s="234" t="s">
        <v>19</v>
      </c>
      <c r="F284" s="235" t="s">
        <v>286</v>
      </c>
      <c r="G284" s="233"/>
      <c r="H284" s="236">
        <v>2.2400000000000002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124</v>
      </c>
      <c r="AU284" s="242" t="s">
        <v>81</v>
      </c>
      <c r="AV284" s="14" t="s">
        <v>81</v>
      </c>
      <c r="AW284" s="14" t="s">
        <v>33</v>
      </c>
      <c r="AX284" s="14" t="s">
        <v>71</v>
      </c>
      <c r="AY284" s="242" t="s">
        <v>113</v>
      </c>
    </row>
    <row r="285" s="16" customFormat="1">
      <c r="A285" s="16"/>
      <c r="B285" s="265"/>
      <c r="C285" s="266"/>
      <c r="D285" s="223" t="s">
        <v>124</v>
      </c>
      <c r="E285" s="267" t="s">
        <v>19</v>
      </c>
      <c r="F285" s="268" t="s">
        <v>282</v>
      </c>
      <c r="G285" s="266"/>
      <c r="H285" s="269">
        <v>11.975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5" t="s">
        <v>124</v>
      </c>
      <c r="AU285" s="275" t="s">
        <v>81</v>
      </c>
      <c r="AV285" s="16" t="s">
        <v>136</v>
      </c>
      <c r="AW285" s="16" t="s">
        <v>33</v>
      </c>
      <c r="AX285" s="16" t="s">
        <v>71</v>
      </c>
      <c r="AY285" s="275" t="s">
        <v>113</v>
      </c>
    </row>
    <row r="286" s="15" customFormat="1">
      <c r="A286" s="15"/>
      <c r="B286" s="243"/>
      <c r="C286" s="244"/>
      <c r="D286" s="223" t="s">
        <v>124</v>
      </c>
      <c r="E286" s="245" t="s">
        <v>19</v>
      </c>
      <c r="F286" s="246" t="s">
        <v>127</v>
      </c>
      <c r="G286" s="244"/>
      <c r="H286" s="247">
        <v>619.25199999999995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3" t="s">
        <v>124</v>
      </c>
      <c r="AU286" s="253" t="s">
        <v>81</v>
      </c>
      <c r="AV286" s="15" t="s">
        <v>120</v>
      </c>
      <c r="AW286" s="15" t="s">
        <v>33</v>
      </c>
      <c r="AX286" s="15" t="s">
        <v>79</v>
      </c>
      <c r="AY286" s="253" t="s">
        <v>113</v>
      </c>
    </row>
    <row r="287" s="2" customFormat="1" ht="21.75" customHeight="1">
      <c r="A287" s="41"/>
      <c r="B287" s="42"/>
      <c r="C287" s="203" t="s">
        <v>292</v>
      </c>
      <c r="D287" s="203" t="s">
        <v>115</v>
      </c>
      <c r="E287" s="204" t="s">
        <v>293</v>
      </c>
      <c r="F287" s="205" t="s">
        <v>294</v>
      </c>
      <c r="G287" s="206" t="s">
        <v>118</v>
      </c>
      <c r="H287" s="207">
        <v>11.975</v>
      </c>
      <c r="I287" s="208"/>
      <c r="J287" s="209">
        <f>ROUND(I287*H287,2)</f>
        <v>0</v>
      </c>
      <c r="K287" s="205" t="s">
        <v>119</v>
      </c>
      <c r="L287" s="47"/>
      <c r="M287" s="210" t="s">
        <v>19</v>
      </c>
      <c r="N287" s="211" t="s">
        <v>42</v>
      </c>
      <c r="O287" s="87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4" t="s">
        <v>207</v>
      </c>
      <c r="AT287" s="214" t="s">
        <v>115</v>
      </c>
      <c r="AU287" s="214" t="s">
        <v>81</v>
      </c>
      <c r="AY287" s="20" t="s">
        <v>113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0" t="s">
        <v>79</v>
      </c>
      <c r="BK287" s="215">
        <f>ROUND(I287*H287,2)</f>
        <v>0</v>
      </c>
      <c r="BL287" s="20" t="s">
        <v>207</v>
      </c>
      <c r="BM287" s="214" t="s">
        <v>295</v>
      </c>
    </row>
    <row r="288" s="2" customFormat="1">
      <c r="A288" s="41"/>
      <c r="B288" s="42"/>
      <c r="C288" s="43"/>
      <c r="D288" s="216" t="s">
        <v>122</v>
      </c>
      <c r="E288" s="43"/>
      <c r="F288" s="217" t="s">
        <v>296</v>
      </c>
      <c r="G288" s="43"/>
      <c r="H288" s="43"/>
      <c r="I288" s="218"/>
      <c r="J288" s="43"/>
      <c r="K288" s="43"/>
      <c r="L288" s="47"/>
      <c r="M288" s="219"/>
      <c r="N288" s="220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122</v>
      </c>
      <c r="AU288" s="20" t="s">
        <v>81</v>
      </c>
    </row>
    <row r="289" s="13" customFormat="1">
      <c r="A289" s="13"/>
      <c r="B289" s="221"/>
      <c r="C289" s="222"/>
      <c r="D289" s="223" t="s">
        <v>124</v>
      </c>
      <c r="E289" s="224" t="s">
        <v>19</v>
      </c>
      <c r="F289" s="225" t="s">
        <v>283</v>
      </c>
      <c r="G289" s="222"/>
      <c r="H289" s="224" t="s">
        <v>19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1" t="s">
        <v>124</v>
      </c>
      <c r="AU289" s="231" t="s">
        <v>81</v>
      </c>
      <c r="AV289" s="13" t="s">
        <v>79</v>
      </c>
      <c r="AW289" s="13" t="s">
        <v>33</v>
      </c>
      <c r="AX289" s="13" t="s">
        <v>71</v>
      </c>
      <c r="AY289" s="231" t="s">
        <v>113</v>
      </c>
    </row>
    <row r="290" s="14" customFormat="1">
      <c r="A290" s="14"/>
      <c r="B290" s="232"/>
      <c r="C290" s="233"/>
      <c r="D290" s="223" t="s">
        <v>124</v>
      </c>
      <c r="E290" s="234" t="s">
        <v>19</v>
      </c>
      <c r="F290" s="235" t="s">
        <v>284</v>
      </c>
      <c r="G290" s="233"/>
      <c r="H290" s="236">
        <v>4.5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2" t="s">
        <v>124</v>
      </c>
      <c r="AU290" s="242" t="s">
        <v>81</v>
      </c>
      <c r="AV290" s="14" t="s">
        <v>81</v>
      </c>
      <c r="AW290" s="14" t="s">
        <v>33</v>
      </c>
      <c r="AX290" s="14" t="s">
        <v>71</v>
      </c>
      <c r="AY290" s="242" t="s">
        <v>113</v>
      </c>
    </row>
    <row r="291" s="14" customFormat="1">
      <c r="A291" s="14"/>
      <c r="B291" s="232"/>
      <c r="C291" s="233"/>
      <c r="D291" s="223" t="s">
        <v>124</v>
      </c>
      <c r="E291" s="234" t="s">
        <v>19</v>
      </c>
      <c r="F291" s="235" t="s">
        <v>285</v>
      </c>
      <c r="G291" s="233"/>
      <c r="H291" s="236">
        <v>5.2350000000000003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124</v>
      </c>
      <c r="AU291" s="242" t="s">
        <v>81</v>
      </c>
      <c r="AV291" s="14" t="s">
        <v>81</v>
      </c>
      <c r="AW291" s="14" t="s">
        <v>33</v>
      </c>
      <c r="AX291" s="14" t="s">
        <v>71</v>
      </c>
      <c r="AY291" s="242" t="s">
        <v>113</v>
      </c>
    </row>
    <row r="292" s="14" customFormat="1">
      <c r="A292" s="14"/>
      <c r="B292" s="232"/>
      <c r="C292" s="233"/>
      <c r="D292" s="223" t="s">
        <v>124</v>
      </c>
      <c r="E292" s="234" t="s">
        <v>19</v>
      </c>
      <c r="F292" s="235" t="s">
        <v>286</v>
      </c>
      <c r="G292" s="233"/>
      <c r="H292" s="236">
        <v>2.2400000000000002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2" t="s">
        <v>124</v>
      </c>
      <c r="AU292" s="242" t="s">
        <v>81</v>
      </c>
      <c r="AV292" s="14" t="s">
        <v>81</v>
      </c>
      <c r="AW292" s="14" t="s">
        <v>33</v>
      </c>
      <c r="AX292" s="14" t="s">
        <v>71</v>
      </c>
      <c r="AY292" s="242" t="s">
        <v>113</v>
      </c>
    </row>
    <row r="293" s="15" customFormat="1">
      <c r="A293" s="15"/>
      <c r="B293" s="243"/>
      <c r="C293" s="244"/>
      <c r="D293" s="223" t="s">
        <v>124</v>
      </c>
      <c r="E293" s="245" t="s">
        <v>19</v>
      </c>
      <c r="F293" s="246" t="s">
        <v>127</v>
      </c>
      <c r="G293" s="244"/>
      <c r="H293" s="247">
        <v>11.975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3" t="s">
        <v>124</v>
      </c>
      <c r="AU293" s="253" t="s">
        <v>81</v>
      </c>
      <c r="AV293" s="15" t="s">
        <v>120</v>
      </c>
      <c r="AW293" s="15" t="s">
        <v>33</v>
      </c>
      <c r="AX293" s="15" t="s">
        <v>79</v>
      </c>
      <c r="AY293" s="253" t="s">
        <v>113</v>
      </c>
    </row>
    <row r="294" s="2" customFormat="1" ht="16.5" customHeight="1">
      <c r="A294" s="41"/>
      <c r="B294" s="42"/>
      <c r="C294" s="203" t="s">
        <v>297</v>
      </c>
      <c r="D294" s="203" t="s">
        <v>115</v>
      </c>
      <c r="E294" s="204" t="s">
        <v>298</v>
      </c>
      <c r="F294" s="205" t="s">
        <v>299</v>
      </c>
      <c r="G294" s="206" t="s">
        <v>118</v>
      </c>
      <c r="H294" s="207">
        <v>607.27700000000004</v>
      </c>
      <c r="I294" s="208"/>
      <c r="J294" s="209">
        <f>ROUND(I294*H294,2)</f>
        <v>0</v>
      </c>
      <c r="K294" s="205" t="s">
        <v>119</v>
      </c>
      <c r="L294" s="47"/>
      <c r="M294" s="210" t="s">
        <v>19</v>
      </c>
      <c r="N294" s="211" t="s">
        <v>42</v>
      </c>
      <c r="O294" s="87"/>
      <c r="P294" s="212">
        <f>O294*H294</f>
        <v>0</v>
      </c>
      <c r="Q294" s="212">
        <v>0.0035000000000000001</v>
      </c>
      <c r="R294" s="212">
        <f>Q294*H294</f>
        <v>2.1254695000000003</v>
      </c>
      <c r="S294" s="212">
        <v>0</v>
      </c>
      <c r="T294" s="213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4" t="s">
        <v>207</v>
      </c>
      <c r="AT294" s="214" t="s">
        <v>115</v>
      </c>
      <c r="AU294" s="214" t="s">
        <v>81</v>
      </c>
      <c r="AY294" s="20" t="s">
        <v>113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0" t="s">
        <v>79</v>
      </c>
      <c r="BK294" s="215">
        <f>ROUND(I294*H294,2)</f>
        <v>0</v>
      </c>
      <c r="BL294" s="20" t="s">
        <v>207</v>
      </c>
      <c r="BM294" s="214" t="s">
        <v>300</v>
      </c>
    </row>
    <row r="295" s="2" customFormat="1">
      <c r="A295" s="41"/>
      <c r="B295" s="42"/>
      <c r="C295" s="43"/>
      <c r="D295" s="216" t="s">
        <v>122</v>
      </c>
      <c r="E295" s="43"/>
      <c r="F295" s="217" t="s">
        <v>301</v>
      </c>
      <c r="G295" s="43"/>
      <c r="H295" s="43"/>
      <c r="I295" s="218"/>
      <c r="J295" s="43"/>
      <c r="K295" s="43"/>
      <c r="L295" s="47"/>
      <c r="M295" s="219"/>
      <c r="N295" s="220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122</v>
      </c>
      <c r="AU295" s="20" t="s">
        <v>81</v>
      </c>
    </row>
    <row r="296" s="13" customFormat="1">
      <c r="A296" s="13"/>
      <c r="B296" s="221"/>
      <c r="C296" s="222"/>
      <c r="D296" s="223" t="s">
        <v>124</v>
      </c>
      <c r="E296" s="224" t="s">
        <v>19</v>
      </c>
      <c r="F296" s="225" t="s">
        <v>125</v>
      </c>
      <c r="G296" s="222"/>
      <c r="H296" s="224" t="s">
        <v>19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124</v>
      </c>
      <c r="AU296" s="231" t="s">
        <v>81</v>
      </c>
      <c r="AV296" s="13" t="s">
        <v>79</v>
      </c>
      <c r="AW296" s="13" t="s">
        <v>33</v>
      </c>
      <c r="AX296" s="13" t="s">
        <v>71</v>
      </c>
      <c r="AY296" s="231" t="s">
        <v>113</v>
      </c>
    </row>
    <row r="297" s="14" customFormat="1">
      <c r="A297" s="14"/>
      <c r="B297" s="232"/>
      <c r="C297" s="233"/>
      <c r="D297" s="223" t="s">
        <v>124</v>
      </c>
      <c r="E297" s="234" t="s">
        <v>19</v>
      </c>
      <c r="F297" s="235" t="s">
        <v>254</v>
      </c>
      <c r="G297" s="233"/>
      <c r="H297" s="236">
        <v>613.20000000000005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124</v>
      </c>
      <c r="AU297" s="242" t="s">
        <v>81</v>
      </c>
      <c r="AV297" s="14" t="s">
        <v>81</v>
      </c>
      <c r="AW297" s="14" t="s">
        <v>33</v>
      </c>
      <c r="AX297" s="14" t="s">
        <v>71</v>
      </c>
      <c r="AY297" s="242" t="s">
        <v>113</v>
      </c>
    </row>
    <row r="298" s="14" customFormat="1">
      <c r="A298" s="14"/>
      <c r="B298" s="232"/>
      <c r="C298" s="233"/>
      <c r="D298" s="223" t="s">
        <v>124</v>
      </c>
      <c r="E298" s="234" t="s">
        <v>19</v>
      </c>
      <c r="F298" s="235" t="s">
        <v>255</v>
      </c>
      <c r="G298" s="233"/>
      <c r="H298" s="236">
        <v>-2.2400000000000002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124</v>
      </c>
      <c r="AU298" s="242" t="s">
        <v>81</v>
      </c>
      <c r="AV298" s="14" t="s">
        <v>81</v>
      </c>
      <c r="AW298" s="14" t="s">
        <v>33</v>
      </c>
      <c r="AX298" s="14" t="s">
        <v>71</v>
      </c>
      <c r="AY298" s="242" t="s">
        <v>113</v>
      </c>
    </row>
    <row r="299" s="14" customFormat="1">
      <c r="A299" s="14"/>
      <c r="B299" s="232"/>
      <c r="C299" s="233"/>
      <c r="D299" s="223" t="s">
        <v>124</v>
      </c>
      <c r="E299" s="234" t="s">
        <v>19</v>
      </c>
      <c r="F299" s="235" t="s">
        <v>256</v>
      </c>
      <c r="G299" s="233"/>
      <c r="H299" s="236">
        <v>-0.90000000000000002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2" t="s">
        <v>124</v>
      </c>
      <c r="AU299" s="242" t="s">
        <v>81</v>
      </c>
      <c r="AV299" s="14" t="s">
        <v>81</v>
      </c>
      <c r="AW299" s="14" t="s">
        <v>33</v>
      </c>
      <c r="AX299" s="14" t="s">
        <v>71</v>
      </c>
      <c r="AY299" s="242" t="s">
        <v>113</v>
      </c>
    </row>
    <row r="300" s="14" customFormat="1">
      <c r="A300" s="14"/>
      <c r="B300" s="232"/>
      <c r="C300" s="233"/>
      <c r="D300" s="223" t="s">
        <v>124</v>
      </c>
      <c r="E300" s="234" t="s">
        <v>19</v>
      </c>
      <c r="F300" s="235" t="s">
        <v>257</v>
      </c>
      <c r="G300" s="233"/>
      <c r="H300" s="236">
        <v>-0.063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124</v>
      </c>
      <c r="AU300" s="242" t="s">
        <v>81</v>
      </c>
      <c r="AV300" s="14" t="s">
        <v>81</v>
      </c>
      <c r="AW300" s="14" t="s">
        <v>33</v>
      </c>
      <c r="AX300" s="14" t="s">
        <v>71</v>
      </c>
      <c r="AY300" s="242" t="s">
        <v>113</v>
      </c>
    </row>
    <row r="301" s="14" customFormat="1">
      <c r="A301" s="14"/>
      <c r="B301" s="232"/>
      <c r="C301" s="233"/>
      <c r="D301" s="223" t="s">
        <v>124</v>
      </c>
      <c r="E301" s="234" t="s">
        <v>19</v>
      </c>
      <c r="F301" s="235" t="s">
        <v>258</v>
      </c>
      <c r="G301" s="233"/>
      <c r="H301" s="236">
        <v>-2.7200000000000002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2" t="s">
        <v>124</v>
      </c>
      <c r="AU301" s="242" t="s">
        <v>81</v>
      </c>
      <c r="AV301" s="14" t="s">
        <v>81</v>
      </c>
      <c r="AW301" s="14" t="s">
        <v>33</v>
      </c>
      <c r="AX301" s="14" t="s">
        <v>71</v>
      </c>
      <c r="AY301" s="242" t="s">
        <v>113</v>
      </c>
    </row>
    <row r="302" s="15" customFormat="1">
      <c r="A302" s="15"/>
      <c r="B302" s="243"/>
      <c r="C302" s="244"/>
      <c r="D302" s="223" t="s">
        <v>124</v>
      </c>
      <c r="E302" s="245" t="s">
        <v>19</v>
      </c>
      <c r="F302" s="246" t="s">
        <v>127</v>
      </c>
      <c r="G302" s="244"/>
      <c r="H302" s="247">
        <v>607.27700000000004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3" t="s">
        <v>124</v>
      </c>
      <c r="AU302" s="253" t="s">
        <v>81</v>
      </c>
      <c r="AV302" s="15" t="s">
        <v>120</v>
      </c>
      <c r="AW302" s="15" t="s">
        <v>33</v>
      </c>
      <c r="AX302" s="15" t="s">
        <v>79</v>
      </c>
      <c r="AY302" s="253" t="s">
        <v>113</v>
      </c>
    </row>
    <row r="303" s="2" customFormat="1" ht="16.5" customHeight="1">
      <c r="A303" s="41"/>
      <c r="B303" s="42"/>
      <c r="C303" s="203" t="s">
        <v>302</v>
      </c>
      <c r="D303" s="203" t="s">
        <v>115</v>
      </c>
      <c r="E303" s="204" t="s">
        <v>303</v>
      </c>
      <c r="F303" s="205" t="s">
        <v>304</v>
      </c>
      <c r="G303" s="206" t="s">
        <v>118</v>
      </c>
      <c r="H303" s="207">
        <v>619.25199999999995</v>
      </c>
      <c r="I303" s="208"/>
      <c r="J303" s="209">
        <f>ROUND(I303*H303,2)</f>
        <v>0</v>
      </c>
      <c r="K303" s="205" t="s">
        <v>119</v>
      </c>
      <c r="L303" s="47"/>
      <c r="M303" s="210" t="s">
        <v>19</v>
      </c>
      <c r="N303" s="211" t="s">
        <v>42</v>
      </c>
      <c r="O303" s="87"/>
      <c r="P303" s="212">
        <f>O303*H303</f>
        <v>0</v>
      </c>
      <c r="Q303" s="212">
        <v>0.00025000000000000001</v>
      </c>
      <c r="R303" s="212">
        <f>Q303*H303</f>
        <v>0.15481299999999998</v>
      </c>
      <c r="S303" s="212">
        <v>0</v>
      </c>
      <c r="T303" s="213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207</v>
      </c>
      <c r="AT303" s="214" t="s">
        <v>115</v>
      </c>
      <c r="AU303" s="214" t="s">
        <v>81</v>
      </c>
      <c r="AY303" s="20" t="s">
        <v>113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79</v>
      </c>
      <c r="BK303" s="215">
        <f>ROUND(I303*H303,2)</f>
        <v>0</v>
      </c>
      <c r="BL303" s="20" t="s">
        <v>207</v>
      </c>
      <c r="BM303" s="214" t="s">
        <v>305</v>
      </c>
    </row>
    <row r="304" s="2" customFormat="1">
      <c r="A304" s="41"/>
      <c r="B304" s="42"/>
      <c r="C304" s="43"/>
      <c r="D304" s="216" t="s">
        <v>122</v>
      </c>
      <c r="E304" s="43"/>
      <c r="F304" s="217" t="s">
        <v>306</v>
      </c>
      <c r="G304" s="43"/>
      <c r="H304" s="43"/>
      <c r="I304" s="218"/>
      <c r="J304" s="43"/>
      <c r="K304" s="43"/>
      <c r="L304" s="47"/>
      <c r="M304" s="219"/>
      <c r="N304" s="220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122</v>
      </c>
      <c r="AU304" s="20" t="s">
        <v>81</v>
      </c>
    </row>
    <row r="305" s="13" customFormat="1">
      <c r="A305" s="13"/>
      <c r="B305" s="221"/>
      <c r="C305" s="222"/>
      <c r="D305" s="223" t="s">
        <v>124</v>
      </c>
      <c r="E305" s="224" t="s">
        <v>19</v>
      </c>
      <c r="F305" s="225" t="s">
        <v>125</v>
      </c>
      <c r="G305" s="222"/>
      <c r="H305" s="224" t="s">
        <v>19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1" t="s">
        <v>124</v>
      </c>
      <c r="AU305" s="231" t="s">
        <v>81</v>
      </c>
      <c r="AV305" s="13" t="s">
        <v>79</v>
      </c>
      <c r="AW305" s="13" t="s">
        <v>33</v>
      </c>
      <c r="AX305" s="13" t="s">
        <v>71</v>
      </c>
      <c r="AY305" s="231" t="s">
        <v>113</v>
      </c>
    </row>
    <row r="306" s="14" customFormat="1">
      <c r="A306" s="14"/>
      <c r="B306" s="232"/>
      <c r="C306" s="233"/>
      <c r="D306" s="223" t="s">
        <v>124</v>
      </c>
      <c r="E306" s="234" t="s">
        <v>19</v>
      </c>
      <c r="F306" s="235" t="s">
        <v>254</v>
      </c>
      <c r="G306" s="233"/>
      <c r="H306" s="236">
        <v>613.20000000000005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2" t="s">
        <v>124</v>
      </c>
      <c r="AU306" s="242" t="s">
        <v>81</v>
      </c>
      <c r="AV306" s="14" t="s">
        <v>81</v>
      </c>
      <c r="AW306" s="14" t="s">
        <v>33</v>
      </c>
      <c r="AX306" s="14" t="s">
        <v>71</v>
      </c>
      <c r="AY306" s="242" t="s">
        <v>113</v>
      </c>
    </row>
    <row r="307" s="14" customFormat="1">
      <c r="A307" s="14"/>
      <c r="B307" s="232"/>
      <c r="C307" s="233"/>
      <c r="D307" s="223" t="s">
        <v>124</v>
      </c>
      <c r="E307" s="234" t="s">
        <v>19</v>
      </c>
      <c r="F307" s="235" t="s">
        <v>255</v>
      </c>
      <c r="G307" s="233"/>
      <c r="H307" s="236">
        <v>-2.2400000000000002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124</v>
      </c>
      <c r="AU307" s="242" t="s">
        <v>81</v>
      </c>
      <c r="AV307" s="14" t="s">
        <v>81</v>
      </c>
      <c r="AW307" s="14" t="s">
        <v>33</v>
      </c>
      <c r="AX307" s="14" t="s">
        <v>71</v>
      </c>
      <c r="AY307" s="242" t="s">
        <v>113</v>
      </c>
    </row>
    <row r="308" s="14" customFormat="1">
      <c r="A308" s="14"/>
      <c r="B308" s="232"/>
      <c r="C308" s="233"/>
      <c r="D308" s="223" t="s">
        <v>124</v>
      </c>
      <c r="E308" s="234" t="s">
        <v>19</v>
      </c>
      <c r="F308" s="235" t="s">
        <v>256</v>
      </c>
      <c r="G308" s="233"/>
      <c r="H308" s="236">
        <v>-0.90000000000000002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124</v>
      </c>
      <c r="AU308" s="242" t="s">
        <v>81</v>
      </c>
      <c r="AV308" s="14" t="s">
        <v>81</v>
      </c>
      <c r="AW308" s="14" t="s">
        <v>33</v>
      </c>
      <c r="AX308" s="14" t="s">
        <v>71</v>
      </c>
      <c r="AY308" s="242" t="s">
        <v>113</v>
      </c>
    </row>
    <row r="309" s="14" customFormat="1">
      <c r="A309" s="14"/>
      <c r="B309" s="232"/>
      <c r="C309" s="233"/>
      <c r="D309" s="223" t="s">
        <v>124</v>
      </c>
      <c r="E309" s="234" t="s">
        <v>19</v>
      </c>
      <c r="F309" s="235" t="s">
        <v>257</v>
      </c>
      <c r="G309" s="233"/>
      <c r="H309" s="236">
        <v>-0.063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124</v>
      </c>
      <c r="AU309" s="242" t="s">
        <v>81</v>
      </c>
      <c r="AV309" s="14" t="s">
        <v>81</v>
      </c>
      <c r="AW309" s="14" t="s">
        <v>33</v>
      </c>
      <c r="AX309" s="14" t="s">
        <v>71</v>
      </c>
      <c r="AY309" s="242" t="s">
        <v>113</v>
      </c>
    </row>
    <row r="310" s="14" customFormat="1">
      <c r="A310" s="14"/>
      <c r="B310" s="232"/>
      <c r="C310" s="233"/>
      <c r="D310" s="223" t="s">
        <v>124</v>
      </c>
      <c r="E310" s="234" t="s">
        <v>19</v>
      </c>
      <c r="F310" s="235" t="s">
        <v>258</v>
      </c>
      <c r="G310" s="233"/>
      <c r="H310" s="236">
        <v>-2.7200000000000002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124</v>
      </c>
      <c r="AU310" s="242" t="s">
        <v>81</v>
      </c>
      <c r="AV310" s="14" t="s">
        <v>81</v>
      </c>
      <c r="AW310" s="14" t="s">
        <v>33</v>
      </c>
      <c r="AX310" s="14" t="s">
        <v>71</v>
      </c>
      <c r="AY310" s="242" t="s">
        <v>113</v>
      </c>
    </row>
    <row r="311" s="16" customFormat="1">
      <c r="A311" s="16"/>
      <c r="B311" s="265"/>
      <c r="C311" s="266"/>
      <c r="D311" s="223" t="s">
        <v>124</v>
      </c>
      <c r="E311" s="267" t="s">
        <v>19</v>
      </c>
      <c r="F311" s="268" t="s">
        <v>282</v>
      </c>
      <c r="G311" s="266"/>
      <c r="H311" s="269">
        <v>607.27700000000004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5" t="s">
        <v>124</v>
      </c>
      <c r="AU311" s="275" t="s">
        <v>81</v>
      </c>
      <c r="AV311" s="16" t="s">
        <v>136</v>
      </c>
      <c r="AW311" s="16" t="s">
        <v>33</v>
      </c>
      <c r="AX311" s="16" t="s">
        <v>71</v>
      </c>
      <c r="AY311" s="275" t="s">
        <v>113</v>
      </c>
    </row>
    <row r="312" s="13" customFormat="1">
      <c r="A312" s="13"/>
      <c r="B312" s="221"/>
      <c r="C312" s="222"/>
      <c r="D312" s="223" t="s">
        <v>124</v>
      </c>
      <c r="E312" s="224" t="s">
        <v>19</v>
      </c>
      <c r="F312" s="225" t="s">
        <v>283</v>
      </c>
      <c r="G312" s="222"/>
      <c r="H312" s="224" t="s">
        <v>19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124</v>
      </c>
      <c r="AU312" s="231" t="s">
        <v>81</v>
      </c>
      <c r="AV312" s="13" t="s">
        <v>79</v>
      </c>
      <c r="AW312" s="13" t="s">
        <v>33</v>
      </c>
      <c r="AX312" s="13" t="s">
        <v>71</v>
      </c>
      <c r="AY312" s="231" t="s">
        <v>113</v>
      </c>
    </row>
    <row r="313" s="14" customFormat="1">
      <c r="A313" s="14"/>
      <c r="B313" s="232"/>
      <c r="C313" s="233"/>
      <c r="D313" s="223" t="s">
        <v>124</v>
      </c>
      <c r="E313" s="234" t="s">
        <v>19</v>
      </c>
      <c r="F313" s="235" t="s">
        <v>284</v>
      </c>
      <c r="G313" s="233"/>
      <c r="H313" s="236">
        <v>4.5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124</v>
      </c>
      <c r="AU313" s="242" t="s">
        <v>81</v>
      </c>
      <c r="AV313" s="14" t="s">
        <v>81</v>
      </c>
      <c r="AW313" s="14" t="s">
        <v>33</v>
      </c>
      <c r="AX313" s="14" t="s">
        <v>71</v>
      </c>
      <c r="AY313" s="242" t="s">
        <v>113</v>
      </c>
    </row>
    <row r="314" s="14" customFormat="1">
      <c r="A314" s="14"/>
      <c r="B314" s="232"/>
      <c r="C314" s="233"/>
      <c r="D314" s="223" t="s">
        <v>124</v>
      </c>
      <c r="E314" s="234" t="s">
        <v>19</v>
      </c>
      <c r="F314" s="235" t="s">
        <v>285</v>
      </c>
      <c r="G314" s="233"/>
      <c r="H314" s="236">
        <v>5.2350000000000003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124</v>
      </c>
      <c r="AU314" s="242" t="s">
        <v>81</v>
      </c>
      <c r="AV314" s="14" t="s">
        <v>81</v>
      </c>
      <c r="AW314" s="14" t="s">
        <v>33</v>
      </c>
      <c r="AX314" s="14" t="s">
        <v>71</v>
      </c>
      <c r="AY314" s="242" t="s">
        <v>113</v>
      </c>
    </row>
    <row r="315" s="14" customFormat="1">
      <c r="A315" s="14"/>
      <c r="B315" s="232"/>
      <c r="C315" s="233"/>
      <c r="D315" s="223" t="s">
        <v>124</v>
      </c>
      <c r="E315" s="234" t="s">
        <v>19</v>
      </c>
      <c r="F315" s="235" t="s">
        <v>286</v>
      </c>
      <c r="G315" s="233"/>
      <c r="H315" s="236">
        <v>2.2400000000000002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124</v>
      </c>
      <c r="AU315" s="242" t="s">
        <v>81</v>
      </c>
      <c r="AV315" s="14" t="s">
        <v>81</v>
      </c>
      <c r="AW315" s="14" t="s">
        <v>33</v>
      </c>
      <c r="AX315" s="14" t="s">
        <v>71</v>
      </c>
      <c r="AY315" s="242" t="s">
        <v>113</v>
      </c>
    </row>
    <row r="316" s="16" customFormat="1">
      <c r="A316" s="16"/>
      <c r="B316" s="265"/>
      <c r="C316" s="266"/>
      <c r="D316" s="223" t="s">
        <v>124</v>
      </c>
      <c r="E316" s="267" t="s">
        <v>19</v>
      </c>
      <c r="F316" s="268" t="s">
        <v>282</v>
      </c>
      <c r="G316" s="266"/>
      <c r="H316" s="269">
        <v>11.975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5" t="s">
        <v>124</v>
      </c>
      <c r="AU316" s="275" t="s">
        <v>81</v>
      </c>
      <c r="AV316" s="16" t="s">
        <v>136</v>
      </c>
      <c r="AW316" s="16" t="s">
        <v>33</v>
      </c>
      <c r="AX316" s="16" t="s">
        <v>71</v>
      </c>
      <c r="AY316" s="275" t="s">
        <v>113</v>
      </c>
    </row>
    <row r="317" s="15" customFormat="1">
      <c r="A317" s="15"/>
      <c r="B317" s="243"/>
      <c r="C317" s="244"/>
      <c r="D317" s="223" t="s">
        <v>124</v>
      </c>
      <c r="E317" s="245" t="s">
        <v>19</v>
      </c>
      <c r="F317" s="246" t="s">
        <v>127</v>
      </c>
      <c r="G317" s="244"/>
      <c r="H317" s="247">
        <v>619.25199999999995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3" t="s">
        <v>124</v>
      </c>
      <c r="AU317" s="253" t="s">
        <v>81</v>
      </c>
      <c r="AV317" s="15" t="s">
        <v>120</v>
      </c>
      <c r="AW317" s="15" t="s">
        <v>33</v>
      </c>
      <c r="AX317" s="15" t="s">
        <v>79</v>
      </c>
      <c r="AY317" s="253" t="s">
        <v>113</v>
      </c>
    </row>
    <row r="318" s="2" customFormat="1" ht="24.15" customHeight="1">
      <c r="A318" s="41"/>
      <c r="B318" s="42"/>
      <c r="C318" s="203" t="s">
        <v>307</v>
      </c>
      <c r="D318" s="203" t="s">
        <v>115</v>
      </c>
      <c r="E318" s="204" t="s">
        <v>308</v>
      </c>
      <c r="F318" s="205" t="s">
        <v>309</v>
      </c>
      <c r="G318" s="206" t="s">
        <v>225</v>
      </c>
      <c r="H318" s="207">
        <v>7.165</v>
      </c>
      <c r="I318" s="208"/>
      <c r="J318" s="209">
        <f>ROUND(I318*H318,2)</f>
        <v>0</v>
      </c>
      <c r="K318" s="205" t="s">
        <v>119</v>
      </c>
      <c r="L318" s="47"/>
      <c r="M318" s="210" t="s">
        <v>19</v>
      </c>
      <c r="N318" s="211" t="s">
        <v>42</v>
      </c>
      <c r="O318" s="87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4" t="s">
        <v>207</v>
      </c>
      <c r="AT318" s="214" t="s">
        <v>115</v>
      </c>
      <c r="AU318" s="214" t="s">
        <v>81</v>
      </c>
      <c r="AY318" s="20" t="s">
        <v>113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0" t="s">
        <v>79</v>
      </c>
      <c r="BK318" s="215">
        <f>ROUND(I318*H318,2)</f>
        <v>0</v>
      </c>
      <c r="BL318" s="20" t="s">
        <v>207</v>
      </c>
      <c r="BM318" s="214" t="s">
        <v>310</v>
      </c>
    </row>
    <row r="319" s="2" customFormat="1">
      <c r="A319" s="41"/>
      <c r="B319" s="42"/>
      <c r="C319" s="43"/>
      <c r="D319" s="216" t="s">
        <v>122</v>
      </c>
      <c r="E319" s="43"/>
      <c r="F319" s="217" t="s">
        <v>311</v>
      </c>
      <c r="G319" s="43"/>
      <c r="H319" s="43"/>
      <c r="I319" s="218"/>
      <c r="J319" s="43"/>
      <c r="K319" s="43"/>
      <c r="L319" s="47"/>
      <c r="M319" s="219"/>
      <c r="N319" s="220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122</v>
      </c>
      <c r="AU319" s="20" t="s">
        <v>81</v>
      </c>
    </row>
    <row r="320" s="12" customFormat="1" ht="25.92" customHeight="1">
      <c r="A320" s="12"/>
      <c r="B320" s="187"/>
      <c r="C320" s="188"/>
      <c r="D320" s="189" t="s">
        <v>70</v>
      </c>
      <c r="E320" s="190" t="s">
        <v>312</v>
      </c>
      <c r="F320" s="190" t="s">
        <v>313</v>
      </c>
      <c r="G320" s="188"/>
      <c r="H320" s="188"/>
      <c r="I320" s="191"/>
      <c r="J320" s="192">
        <f>BK320</f>
        <v>0</v>
      </c>
      <c r="K320" s="188"/>
      <c r="L320" s="193"/>
      <c r="M320" s="194"/>
      <c r="N320" s="195"/>
      <c r="O320" s="195"/>
      <c r="P320" s="196">
        <f>P321</f>
        <v>0</v>
      </c>
      <c r="Q320" s="195"/>
      <c r="R320" s="196">
        <f>R321</f>
        <v>0</v>
      </c>
      <c r="S320" s="195"/>
      <c r="T320" s="197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98" t="s">
        <v>151</v>
      </c>
      <c r="AT320" s="199" t="s">
        <v>70</v>
      </c>
      <c r="AU320" s="199" t="s">
        <v>71</v>
      </c>
      <c r="AY320" s="198" t="s">
        <v>113</v>
      </c>
      <c r="BK320" s="200">
        <f>BK321</f>
        <v>0</v>
      </c>
    </row>
    <row r="321" s="2" customFormat="1" ht="16.5" customHeight="1">
      <c r="A321" s="41"/>
      <c r="B321" s="42"/>
      <c r="C321" s="203" t="s">
        <v>314</v>
      </c>
      <c r="D321" s="203" t="s">
        <v>115</v>
      </c>
      <c r="E321" s="204" t="s">
        <v>315</v>
      </c>
      <c r="F321" s="205" t="s">
        <v>316</v>
      </c>
      <c r="G321" s="206" t="s">
        <v>317</v>
      </c>
      <c r="H321" s="276"/>
      <c r="I321" s="208"/>
      <c r="J321" s="209">
        <f>ROUND(I321*H321,2)</f>
        <v>0</v>
      </c>
      <c r="K321" s="205" t="s">
        <v>19</v>
      </c>
      <c r="L321" s="47"/>
      <c r="M321" s="277" t="s">
        <v>19</v>
      </c>
      <c r="N321" s="278" t="s">
        <v>42</v>
      </c>
      <c r="O321" s="279"/>
      <c r="P321" s="280">
        <f>O321*H321</f>
        <v>0</v>
      </c>
      <c r="Q321" s="280">
        <v>0</v>
      </c>
      <c r="R321" s="280">
        <f>Q321*H321</f>
        <v>0</v>
      </c>
      <c r="S321" s="280">
        <v>0</v>
      </c>
      <c r="T321" s="281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4" t="s">
        <v>120</v>
      </c>
      <c r="AT321" s="214" t="s">
        <v>115</v>
      </c>
      <c r="AU321" s="214" t="s">
        <v>79</v>
      </c>
      <c r="AY321" s="20" t="s">
        <v>113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20" t="s">
        <v>79</v>
      </c>
      <c r="BK321" s="215">
        <f>ROUND(I321*H321,2)</f>
        <v>0</v>
      </c>
      <c r="BL321" s="20" t="s">
        <v>120</v>
      </c>
      <c r="BM321" s="214" t="s">
        <v>318</v>
      </c>
    </row>
    <row r="322" s="2" customFormat="1" ht="6.96" customHeight="1">
      <c r="A322" s="41"/>
      <c r="B322" s="62"/>
      <c r="C322" s="63"/>
      <c r="D322" s="63"/>
      <c r="E322" s="63"/>
      <c r="F322" s="63"/>
      <c r="G322" s="63"/>
      <c r="H322" s="63"/>
      <c r="I322" s="63"/>
      <c r="J322" s="63"/>
      <c r="K322" s="63"/>
      <c r="L322" s="47"/>
      <c r="M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</row>
  </sheetData>
  <sheetProtection sheet="1" autoFilter="0" formatColumns="0" formatRows="0" objects="1" scenarios="1" spinCount="100000" saltValue="U5S34OBsfvb2cm6erWzMOi6SCXOgHLnuy724MEr1Ein/H/lvoci6ELcMrVA3Ar5+Ku45wekFOI2XrS4zTY9rbA==" hashValue="hCQuD+S13WJu3usiVSQl++n9fqXnIS5lmuf7gOV66/J60+lDd4JXC/MsCZdY9cCE4t1cYzkavCphjcvBugpQdQ==" algorithmName="SHA-512" password="CC35"/>
  <autoFilter ref="C87:K32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3155513"/>
    <hyperlink ref="F97" r:id="rId2" display="https://podminky.urs.cz/item/CS_URS_2024_02/113155521"/>
    <hyperlink ref="F103" r:id="rId3" display="https://podminky.urs.cz/item/CS_URS_2024_02/631311121"/>
    <hyperlink ref="F109" r:id="rId4" display="https://podminky.urs.cz/item/CS_URS_2024_02/631311236"/>
    <hyperlink ref="F115" r:id="rId5" display="https://podminky.urs.cz/item/CS_URS_2024_02/631319013"/>
    <hyperlink ref="F121" r:id="rId6" display="https://podminky.urs.cz/item/CS_URS_2024_02/631319203"/>
    <hyperlink ref="F127" r:id="rId7" display="https://podminky.urs.cz/item/CS_URS_2024_02/632453422"/>
    <hyperlink ref="F136" r:id="rId8" display="https://podminky.urs.cz/item/CS_URS_2024_02/632683113"/>
    <hyperlink ref="F141" r:id="rId9" display="https://podminky.urs.cz/item/CS_URS_2024_02/634911153"/>
    <hyperlink ref="F165" r:id="rId10" display="https://podminky.urs.cz/item/CS_URS_2024_02/915611111"/>
    <hyperlink ref="F185" r:id="rId11" display="https://podminky.urs.cz/item/CS_URS_2024_02/953312125"/>
    <hyperlink ref="F204" r:id="rId12" display="https://podminky.urs.cz/item/CS_URS_2024_02/965043331"/>
    <hyperlink ref="F211" r:id="rId13" display="https://podminky.urs.cz/item/CS_URS_2024_02/997221551"/>
    <hyperlink ref="F213" r:id="rId14" display="https://podminky.urs.cz/item/CS_URS_2024_02/997221559"/>
    <hyperlink ref="F217" r:id="rId15" display="https://podminky.urs.cz/item/CS_URS_2024_02/997221861"/>
    <hyperlink ref="F220" r:id="rId16" display="https://podminky.urs.cz/item/CS_URS_2024_02/998011008"/>
    <hyperlink ref="F224" r:id="rId17" display="https://podminky.urs.cz/item/CS_URS_2024_02/777111111"/>
    <hyperlink ref="F233" r:id="rId18" display="https://podminky.urs.cz/item/CS_URS_2024_02/777111121"/>
    <hyperlink ref="F240" r:id="rId19" display="https://podminky.urs.cz/item/CS_URS_2024_02/777111123"/>
    <hyperlink ref="F249" r:id="rId20" display="https://podminky.urs.cz/item/CS_URS_2024_02/777121105"/>
    <hyperlink ref="F258" r:id="rId21" display="https://podminky.urs.cz/item/CS_URS_2024_02/777131111"/>
    <hyperlink ref="F273" r:id="rId22" display="https://podminky.urs.cz/item/CS_URS_2024_02/777621153"/>
    <hyperlink ref="F288" r:id="rId23" display="https://podminky.urs.cz/item/CS_URS_2024_02/777511181"/>
    <hyperlink ref="F295" r:id="rId24" display="https://podminky.urs.cz/item/CS_URS_2024_02/777611161"/>
    <hyperlink ref="F304" r:id="rId25" display="https://podminky.urs.cz/item/CS_URS_2024_02/777612101"/>
    <hyperlink ref="F319" r:id="rId26" display="https://podminky.urs.cz/item/CS_URS_2024_02/998777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319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320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321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322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323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324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325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326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327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328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329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78</v>
      </c>
      <c r="F18" s="293" t="s">
        <v>330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331</v>
      </c>
      <c r="F19" s="293" t="s">
        <v>332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333</v>
      </c>
      <c r="F20" s="293" t="s">
        <v>334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335</v>
      </c>
      <c r="F21" s="293" t="s">
        <v>336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337</v>
      </c>
      <c r="F22" s="293" t="s">
        <v>338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339</v>
      </c>
      <c r="F23" s="293" t="s">
        <v>340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341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342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343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344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345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346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347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348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349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99</v>
      </c>
      <c r="F36" s="293"/>
      <c r="G36" s="293" t="s">
        <v>350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351</v>
      </c>
      <c r="F37" s="293"/>
      <c r="G37" s="293" t="s">
        <v>352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353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354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100</v>
      </c>
      <c r="F40" s="293"/>
      <c r="G40" s="293" t="s">
        <v>355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101</v>
      </c>
      <c r="F41" s="293"/>
      <c r="G41" s="293" t="s">
        <v>356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357</v>
      </c>
      <c r="F42" s="293"/>
      <c r="G42" s="293" t="s">
        <v>358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359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360</v>
      </c>
      <c r="F44" s="293"/>
      <c r="G44" s="293" t="s">
        <v>361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103</v>
      </c>
      <c r="F45" s="293"/>
      <c r="G45" s="293" t="s">
        <v>362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363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364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365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366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367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368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369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370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371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372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373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374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375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376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377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378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379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380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381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382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383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384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385</v>
      </c>
      <c r="D76" s="311"/>
      <c r="E76" s="311"/>
      <c r="F76" s="311" t="s">
        <v>386</v>
      </c>
      <c r="G76" s="312"/>
      <c r="H76" s="311" t="s">
        <v>53</v>
      </c>
      <c r="I76" s="311" t="s">
        <v>56</v>
      </c>
      <c r="J76" s="311" t="s">
        <v>387</v>
      </c>
      <c r="K76" s="310"/>
    </row>
    <row r="77" s="1" customFormat="1" ht="17.25" customHeight="1">
      <c r="B77" s="308"/>
      <c r="C77" s="313" t="s">
        <v>388</v>
      </c>
      <c r="D77" s="313"/>
      <c r="E77" s="313"/>
      <c r="F77" s="314" t="s">
        <v>389</v>
      </c>
      <c r="G77" s="315"/>
      <c r="H77" s="313"/>
      <c r="I77" s="313"/>
      <c r="J77" s="313" t="s">
        <v>390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391</v>
      </c>
      <c r="G79" s="320"/>
      <c r="H79" s="296" t="s">
        <v>392</v>
      </c>
      <c r="I79" s="296" t="s">
        <v>393</v>
      </c>
      <c r="J79" s="296">
        <v>20</v>
      </c>
      <c r="K79" s="310"/>
    </row>
    <row r="80" s="1" customFormat="1" ht="15" customHeight="1">
      <c r="B80" s="308"/>
      <c r="C80" s="296" t="s">
        <v>394</v>
      </c>
      <c r="D80" s="296"/>
      <c r="E80" s="296"/>
      <c r="F80" s="319" t="s">
        <v>391</v>
      </c>
      <c r="G80" s="320"/>
      <c r="H80" s="296" t="s">
        <v>395</v>
      </c>
      <c r="I80" s="296" t="s">
        <v>393</v>
      </c>
      <c r="J80" s="296">
        <v>120</v>
      </c>
      <c r="K80" s="310"/>
    </row>
    <row r="81" s="1" customFormat="1" ht="15" customHeight="1">
      <c r="B81" s="321"/>
      <c r="C81" s="296" t="s">
        <v>396</v>
      </c>
      <c r="D81" s="296"/>
      <c r="E81" s="296"/>
      <c r="F81" s="319" t="s">
        <v>397</v>
      </c>
      <c r="G81" s="320"/>
      <c r="H81" s="296" t="s">
        <v>398</v>
      </c>
      <c r="I81" s="296" t="s">
        <v>393</v>
      </c>
      <c r="J81" s="296">
        <v>50</v>
      </c>
      <c r="K81" s="310"/>
    </row>
    <row r="82" s="1" customFormat="1" ht="15" customHeight="1">
      <c r="B82" s="321"/>
      <c r="C82" s="296" t="s">
        <v>399</v>
      </c>
      <c r="D82" s="296"/>
      <c r="E82" s="296"/>
      <c r="F82" s="319" t="s">
        <v>391</v>
      </c>
      <c r="G82" s="320"/>
      <c r="H82" s="296" t="s">
        <v>400</v>
      </c>
      <c r="I82" s="296" t="s">
        <v>401</v>
      </c>
      <c r="J82" s="296"/>
      <c r="K82" s="310"/>
    </row>
    <row r="83" s="1" customFormat="1" ht="15" customHeight="1">
      <c r="B83" s="321"/>
      <c r="C83" s="322" t="s">
        <v>402</v>
      </c>
      <c r="D83" s="322"/>
      <c r="E83" s="322"/>
      <c r="F83" s="323" t="s">
        <v>397</v>
      </c>
      <c r="G83" s="322"/>
      <c r="H83" s="322" t="s">
        <v>403</v>
      </c>
      <c r="I83" s="322" t="s">
        <v>393</v>
      </c>
      <c r="J83" s="322">
        <v>15</v>
      </c>
      <c r="K83" s="310"/>
    </row>
    <row r="84" s="1" customFormat="1" ht="15" customHeight="1">
      <c r="B84" s="321"/>
      <c r="C84" s="322" t="s">
        <v>404</v>
      </c>
      <c r="D84" s="322"/>
      <c r="E84" s="322"/>
      <c r="F84" s="323" t="s">
        <v>397</v>
      </c>
      <c r="G84" s="322"/>
      <c r="H84" s="322" t="s">
        <v>405</v>
      </c>
      <c r="I84" s="322" t="s">
        <v>393</v>
      </c>
      <c r="J84" s="322">
        <v>15</v>
      </c>
      <c r="K84" s="310"/>
    </row>
    <row r="85" s="1" customFormat="1" ht="15" customHeight="1">
      <c r="B85" s="321"/>
      <c r="C85" s="322" t="s">
        <v>406</v>
      </c>
      <c r="D85" s="322"/>
      <c r="E85" s="322"/>
      <c r="F85" s="323" t="s">
        <v>397</v>
      </c>
      <c r="G85" s="322"/>
      <c r="H85" s="322" t="s">
        <v>407</v>
      </c>
      <c r="I85" s="322" t="s">
        <v>393</v>
      </c>
      <c r="J85" s="322">
        <v>20</v>
      </c>
      <c r="K85" s="310"/>
    </row>
    <row r="86" s="1" customFormat="1" ht="15" customHeight="1">
      <c r="B86" s="321"/>
      <c r="C86" s="322" t="s">
        <v>408</v>
      </c>
      <c r="D86" s="322"/>
      <c r="E86" s="322"/>
      <c r="F86" s="323" t="s">
        <v>397</v>
      </c>
      <c r="G86" s="322"/>
      <c r="H86" s="322" t="s">
        <v>409</v>
      </c>
      <c r="I86" s="322" t="s">
        <v>393</v>
      </c>
      <c r="J86" s="322">
        <v>20</v>
      </c>
      <c r="K86" s="310"/>
    </row>
    <row r="87" s="1" customFormat="1" ht="15" customHeight="1">
      <c r="B87" s="321"/>
      <c r="C87" s="296" t="s">
        <v>410</v>
      </c>
      <c r="D87" s="296"/>
      <c r="E87" s="296"/>
      <c r="F87" s="319" t="s">
        <v>397</v>
      </c>
      <c r="G87" s="320"/>
      <c r="H87" s="296" t="s">
        <v>411</v>
      </c>
      <c r="I87" s="296" t="s">
        <v>393</v>
      </c>
      <c r="J87" s="296">
        <v>50</v>
      </c>
      <c r="K87" s="310"/>
    </row>
    <row r="88" s="1" customFormat="1" ht="15" customHeight="1">
      <c r="B88" s="321"/>
      <c r="C88" s="296" t="s">
        <v>412</v>
      </c>
      <c r="D88" s="296"/>
      <c r="E88" s="296"/>
      <c r="F88" s="319" t="s">
        <v>397</v>
      </c>
      <c r="G88" s="320"/>
      <c r="H88" s="296" t="s">
        <v>413</v>
      </c>
      <c r="I88" s="296" t="s">
        <v>393</v>
      </c>
      <c r="J88" s="296">
        <v>20</v>
      </c>
      <c r="K88" s="310"/>
    </row>
    <row r="89" s="1" customFormat="1" ht="15" customHeight="1">
      <c r="B89" s="321"/>
      <c r="C89" s="296" t="s">
        <v>414</v>
      </c>
      <c r="D89" s="296"/>
      <c r="E89" s="296"/>
      <c r="F89" s="319" t="s">
        <v>397</v>
      </c>
      <c r="G89" s="320"/>
      <c r="H89" s="296" t="s">
        <v>415</v>
      </c>
      <c r="I89" s="296" t="s">
        <v>393</v>
      </c>
      <c r="J89" s="296">
        <v>20</v>
      </c>
      <c r="K89" s="310"/>
    </row>
    <row r="90" s="1" customFormat="1" ht="15" customHeight="1">
      <c r="B90" s="321"/>
      <c r="C90" s="296" t="s">
        <v>416</v>
      </c>
      <c r="D90" s="296"/>
      <c r="E90" s="296"/>
      <c r="F90" s="319" t="s">
        <v>397</v>
      </c>
      <c r="G90" s="320"/>
      <c r="H90" s="296" t="s">
        <v>417</v>
      </c>
      <c r="I90" s="296" t="s">
        <v>393</v>
      </c>
      <c r="J90" s="296">
        <v>50</v>
      </c>
      <c r="K90" s="310"/>
    </row>
    <row r="91" s="1" customFormat="1" ht="15" customHeight="1">
      <c r="B91" s="321"/>
      <c r="C91" s="296" t="s">
        <v>418</v>
      </c>
      <c r="D91" s="296"/>
      <c r="E91" s="296"/>
      <c r="F91" s="319" t="s">
        <v>397</v>
      </c>
      <c r="G91" s="320"/>
      <c r="H91" s="296" t="s">
        <v>418</v>
      </c>
      <c r="I91" s="296" t="s">
        <v>393</v>
      </c>
      <c r="J91" s="296">
        <v>50</v>
      </c>
      <c r="K91" s="310"/>
    </row>
    <row r="92" s="1" customFormat="1" ht="15" customHeight="1">
      <c r="B92" s="321"/>
      <c r="C92" s="296" t="s">
        <v>419</v>
      </c>
      <c r="D92" s="296"/>
      <c r="E92" s="296"/>
      <c r="F92" s="319" t="s">
        <v>397</v>
      </c>
      <c r="G92" s="320"/>
      <c r="H92" s="296" t="s">
        <v>420</v>
      </c>
      <c r="I92" s="296" t="s">
        <v>393</v>
      </c>
      <c r="J92" s="296">
        <v>255</v>
      </c>
      <c r="K92" s="310"/>
    </row>
    <row r="93" s="1" customFormat="1" ht="15" customHeight="1">
      <c r="B93" s="321"/>
      <c r="C93" s="296" t="s">
        <v>421</v>
      </c>
      <c r="D93" s="296"/>
      <c r="E93" s="296"/>
      <c r="F93" s="319" t="s">
        <v>391</v>
      </c>
      <c r="G93" s="320"/>
      <c r="H93" s="296" t="s">
        <v>422</v>
      </c>
      <c r="I93" s="296" t="s">
        <v>423</v>
      </c>
      <c r="J93" s="296"/>
      <c r="K93" s="310"/>
    </row>
    <row r="94" s="1" customFormat="1" ht="15" customHeight="1">
      <c r="B94" s="321"/>
      <c r="C94" s="296" t="s">
        <v>424</v>
      </c>
      <c r="D94" s="296"/>
      <c r="E94" s="296"/>
      <c r="F94" s="319" t="s">
        <v>391</v>
      </c>
      <c r="G94" s="320"/>
      <c r="H94" s="296" t="s">
        <v>425</v>
      </c>
      <c r="I94" s="296" t="s">
        <v>426</v>
      </c>
      <c r="J94" s="296"/>
      <c r="K94" s="310"/>
    </row>
    <row r="95" s="1" customFormat="1" ht="15" customHeight="1">
      <c r="B95" s="321"/>
      <c r="C95" s="296" t="s">
        <v>427</v>
      </c>
      <c r="D95" s="296"/>
      <c r="E95" s="296"/>
      <c r="F95" s="319" t="s">
        <v>391</v>
      </c>
      <c r="G95" s="320"/>
      <c r="H95" s="296" t="s">
        <v>427</v>
      </c>
      <c r="I95" s="296" t="s">
        <v>426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391</v>
      </c>
      <c r="G96" s="320"/>
      <c r="H96" s="296" t="s">
        <v>428</v>
      </c>
      <c r="I96" s="296" t="s">
        <v>426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391</v>
      </c>
      <c r="G97" s="320"/>
      <c r="H97" s="296" t="s">
        <v>429</v>
      </c>
      <c r="I97" s="296" t="s">
        <v>426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430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385</v>
      </c>
      <c r="D103" s="311"/>
      <c r="E103" s="311"/>
      <c r="F103" s="311" t="s">
        <v>386</v>
      </c>
      <c r="G103" s="312"/>
      <c r="H103" s="311" t="s">
        <v>53</v>
      </c>
      <c r="I103" s="311" t="s">
        <v>56</v>
      </c>
      <c r="J103" s="311" t="s">
        <v>387</v>
      </c>
      <c r="K103" s="310"/>
    </row>
    <row r="104" s="1" customFormat="1" ht="17.25" customHeight="1">
      <c r="B104" s="308"/>
      <c r="C104" s="313" t="s">
        <v>388</v>
      </c>
      <c r="D104" s="313"/>
      <c r="E104" s="313"/>
      <c r="F104" s="314" t="s">
        <v>389</v>
      </c>
      <c r="G104" s="315"/>
      <c r="H104" s="313"/>
      <c r="I104" s="313"/>
      <c r="J104" s="313" t="s">
        <v>390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391</v>
      </c>
      <c r="G106" s="296"/>
      <c r="H106" s="296" t="s">
        <v>431</v>
      </c>
      <c r="I106" s="296" t="s">
        <v>393</v>
      </c>
      <c r="J106" s="296">
        <v>20</v>
      </c>
      <c r="K106" s="310"/>
    </row>
    <row r="107" s="1" customFormat="1" ht="15" customHeight="1">
      <c r="B107" s="308"/>
      <c r="C107" s="296" t="s">
        <v>394</v>
      </c>
      <c r="D107" s="296"/>
      <c r="E107" s="296"/>
      <c r="F107" s="319" t="s">
        <v>391</v>
      </c>
      <c r="G107" s="296"/>
      <c r="H107" s="296" t="s">
        <v>431</v>
      </c>
      <c r="I107" s="296" t="s">
        <v>393</v>
      </c>
      <c r="J107" s="296">
        <v>120</v>
      </c>
      <c r="K107" s="310"/>
    </row>
    <row r="108" s="1" customFormat="1" ht="15" customHeight="1">
      <c r="B108" s="321"/>
      <c r="C108" s="296" t="s">
        <v>396</v>
      </c>
      <c r="D108" s="296"/>
      <c r="E108" s="296"/>
      <c r="F108" s="319" t="s">
        <v>397</v>
      </c>
      <c r="G108" s="296"/>
      <c r="H108" s="296" t="s">
        <v>431</v>
      </c>
      <c r="I108" s="296" t="s">
        <v>393</v>
      </c>
      <c r="J108" s="296">
        <v>50</v>
      </c>
      <c r="K108" s="310"/>
    </row>
    <row r="109" s="1" customFormat="1" ht="15" customHeight="1">
      <c r="B109" s="321"/>
      <c r="C109" s="296" t="s">
        <v>399</v>
      </c>
      <c r="D109" s="296"/>
      <c r="E109" s="296"/>
      <c r="F109" s="319" t="s">
        <v>391</v>
      </c>
      <c r="G109" s="296"/>
      <c r="H109" s="296" t="s">
        <v>431</v>
      </c>
      <c r="I109" s="296" t="s">
        <v>401</v>
      </c>
      <c r="J109" s="296"/>
      <c r="K109" s="310"/>
    </row>
    <row r="110" s="1" customFormat="1" ht="15" customHeight="1">
      <c r="B110" s="321"/>
      <c r="C110" s="296" t="s">
        <v>410</v>
      </c>
      <c r="D110" s="296"/>
      <c r="E110" s="296"/>
      <c r="F110" s="319" t="s">
        <v>397</v>
      </c>
      <c r="G110" s="296"/>
      <c r="H110" s="296" t="s">
        <v>431</v>
      </c>
      <c r="I110" s="296" t="s">
        <v>393</v>
      </c>
      <c r="J110" s="296">
        <v>50</v>
      </c>
      <c r="K110" s="310"/>
    </row>
    <row r="111" s="1" customFormat="1" ht="15" customHeight="1">
      <c r="B111" s="321"/>
      <c r="C111" s="296" t="s">
        <v>418</v>
      </c>
      <c r="D111" s="296"/>
      <c r="E111" s="296"/>
      <c r="F111" s="319" t="s">
        <v>397</v>
      </c>
      <c r="G111" s="296"/>
      <c r="H111" s="296" t="s">
        <v>431</v>
      </c>
      <c r="I111" s="296" t="s">
        <v>393</v>
      </c>
      <c r="J111" s="296">
        <v>50</v>
      </c>
      <c r="K111" s="310"/>
    </row>
    <row r="112" s="1" customFormat="1" ht="15" customHeight="1">
      <c r="B112" s="321"/>
      <c r="C112" s="296" t="s">
        <v>416</v>
      </c>
      <c r="D112" s="296"/>
      <c r="E112" s="296"/>
      <c r="F112" s="319" t="s">
        <v>397</v>
      </c>
      <c r="G112" s="296"/>
      <c r="H112" s="296" t="s">
        <v>431</v>
      </c>
      <c r="I112" s="296" t="s">
        <v>393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391</v>
      </c>
      <c r="G113" s="296"/>
      <c r="H113" s="296" t="s">
        <v>432</v>
      </c>
      <c r="I113" s="296" t="s">
        <v>393</v>
      </c>
      <c r="J113" s="296">
        <v>20</v>
      </c>
      <c r="K113" s="310"/>
    </row>
    <row r="114" s="1" customFormat="1" ht="15" customHeight="1">
      <c r="B114" s="321"/>
      <c r="C114" s="296" t="s">
        <v>433</v>
      </c>
      <c r="D114" s="296"/>
      <c r="E114" s="296"/>
      <c r="F114" s="319" t="s">
        <v>391</v>
      </c>
      <c r="G114" s="296"/>
      <c r="H114" s="296" t="s">
        <v>434</v>
      </c>
      <c r="I114" s="296" t="s">
        <v>393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391</v>
      </c>
      <c r="G115" s="296"/>
      <c r="H115" s="296" t="s">
        <v>435</v>
      </c>
      <c r="I115" s="296" t="s">
        <v>426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391</v>
      </c>
      <c r="G116" s="296"/>
      <c r="H116" s="296" t="s">
        <v>436</v>
      </c>
      <c r="I116" s="296" t="s">
        <v>426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391</v>
      </c>
      <c r="G117" s="296"/>
      <c r="H117" s="296" t="s">
        <v>437</v>
      </c>
      <c r="I117" s="296" t="s">
        <v>438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439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385</v>
      </c>
      <c r="D123" s="311"/>
      <c r="E123" s="311"/>
      <c r="F123" s="311" t="s">
        <v>386</v>
      </c>
      <c r="G123" s="312"/>
      <c r="H123" s="311" t="s">
        <v>53</v>
      </c>
      <c r="I123" s="311" t="s">
        <v>56</v>
      </c>
      <c r="J123" s="311" t="s">
        <v>387</v>
      </c>
      <c r="K123" s="340"/>
    </row>
    <row r="124" s="1" customFormat="1" ht="17.25" customHeight="1">
      <c r="B124" s="339"/>
      <c r="C124" s="313" t="s">
        <v>388</v>
      </c>
      <c r="D124" s="313"/>
      <c r="E124" s="313"/>
      <c r="F124" s="314" t="s">
        <v>389</v>
      </c>
      <c r="G124" s="315"/>
      <c r="H124" s="313"/>
      <c r="I124" s="313"/>
      <c r="J124" s="313" t="s">
        <v>390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394</v>
      </c>
      <c r="D126" s="318"/>
      <c r="E126" s="318"/>
      <c r="F126" s="319" t="s">
        <v>391</v>
      </c>
      <c r="G126" s="296"/>
      <c r="H126" s="296" t="s">
        <v>431</v>
      </c>
      <c r="I126" s="296" t="s">
        <v>393</v>
      </c>
      <c r="J126" s="296">
        <v>120</v>
      </c>
      <c r="K126" s="344"/>
    </row>
    <row r="127" s="1" customFormat="1" ht="15" customHeight="1">
      <c r="B127" s="341"/>
      <c r="C127" s="296" t="s">
        <v>440</v>
      </c>
      <c r="D127" s="296"/>
      <c r="E127" s="296"/>
      <c r="F127" s="319" t="s">
        <v>391</v>
      </c>
      <c r="G127" s="296"/>
      <c r="H127" s="296" t="s">
        <v>441</v>
      </c>
      <c r="I127" s="296" t="s">
        <v>393</v>
      </c>
      <c r="J127" s="296" t="s">
        <v>442</v>
      </c>
      <c r="K127" s="344"/>
    </row>
    <row r="128" s="1" customFormat="1" ht="15" customHeight="1">
      <c r="B128" s="341"/>
      <c r="C128" s="296" t="s">
        <v>339</v>
      </c>
      <c r="D128" s="296"/>
      <c r="E128" s="296"/>
      <c r="F128" s="319" t="s">
        <v>391</v>
      </c>
      <c r="G128" s="296"/>
      <c r="H128" s="296" t="s">
        <v>443</v>
      </c>
      <c r="I128" s="296" t="s">
        <v>393</v>
      </c>
      <c r="J128" s="296" t="s">
        <v>442</v>
      </c>
      <c r="K128" s="344"/>
    </row>
    <row r="129" s="1" customFormat="1" ht="15" customHeight="1">
      <c r="B129" s="341"/>
      <c r="C129" s="296" t="s">
        <v>402</v>
      </c>
      <c r="D129" s="296"/>
      <c r="E129" s="296"/>
      <c r="F129" s="319" t="s">
        <v>397</v>
      </c>
      <c r="G129" s="296"/>
      <c r="H129" s="296" t="s">
        <v>403</v>
      </c>
      <c r="I129" s="296" t="s">
        <v>393</v>
      </c>
      <c r="J129" s="296">
        <v>15</v>
      </c>
      <c r="K129" s="344"/>
    </row>
    <row r="130" s="1" customFormat="1" ht="15" customHeight="1">
      <c r="B130" s="341"/>
      <c r="C130" s="322" t="s">
        <v>404</v>
      </c>
      <c r="D130" s="322"/>
      <c r="E130" s="322"/>
      <c r="F130" s="323" t="s">
        <v>397</v>
      </c>
      <c r="G130" s="322"/>
      <c r="H130" s="322" t="s">
        <v>405</v>
      </c>
      <c r="I130" s="322" t="s">
        <v>393</v>
      </c>
      <c r="J130" s="322">
        <v>15</v>
      </c>
      <c r="K130" s="344"/>
    </row>
    <row r="131" s="1" customFormat="1" ht="15" customHeight="1">
      <c r="B131" s="341"/>
      <c r="C131" s="322" t="s">
        <v>406</v>
      </c>
      <c r="D131" s="322"/>
      <c r="E131" s="322"/>
      <c r="F131" s="323" t="s">
        <v>397</v>
      </c>
      <c r="G131" s="322"/>
      <c r="H131" s="322" t="s">
        <v>407</v>
      </c>
      <c r="I131" s="322" t="s">
        <v>393</v>
      </c>
      <c r="J131" s="322">
        <v>20</v>
      </c>
      <c r="K131" s="344"/>
    </row>
    <row r="132" s="1" customFormat="1" ht="15" customHeight="1">
      <c r="B132" s="341"/>
      <c r="C132" s="322" t="s">
        <v>408</v>
      </c>
      <c r="D132" s="322"/>
      <c r="E132" s="322"/>
      <c r="F132" s="323" t="s">
        <v>397</v>
      </c>
      <c r="G132" s="322"/>
      <c r="H132" s="322" t="s">
        <v>409</v>
      </c>
      <c r="I132" s="322" t="s">
        <v>393</v>
      </c>
      <c r="J132" s="322">
        <v>20</v>
      </c>
      <c r="K132" s="344"/>
    </row>
    <row r="133" s="1" customFormat="1" ht="15" customHeight="1">
      <c r="B133" s="341"/>
      <c r="C133" s="296" t="s">
        <v>396</v>
      </c>
      <c r="D133" s="296"/>
      <c r="E133" s="296"/>
      <c r="F133" s="319" t="s">
        <v>397</v>
      </c>
      <c r="G133" s="296"/>
      <c r="H133" s="296" t="s">
        <v>431</v>
      </c>
      <c r="I133" s="296" t="s">
        <v>393</v>
      </c>
      <c r="J133" s="296">
        <v>50</v>
      </c>
      <c r="K133" s="344"/>
    </row>
    <row r="134" s="1" customFormat="1" ht="15" customHeight="1">
      <c r="B134" s="341"/>
      <c r="C134" s="296" t="s">
        <v>410</v>
      </c>
      <c r="D134" s="296"/>
      <c r="E134" s="296"/>
      <c r="F134" s="319" t="s">
        <v>397</v>
      </c>
      <c r="G134" s="296"/>
      <c r="H134" s="296" t="s">
        <v>431</v>
      </c>
      <c r="I134" s="296" t="s">
        <v>393</v>
      </c>
      <c r="J134" s="296">
        <v>50</v>
      </c>
      <c r="K134" s="344"/>
    </row>
    <row r="135" s="1" customFormat="1" ht="15" customHeight="1">
      <c r="B135" s="341"/>
      <c r="C135" s="296" t="s">
        <v>416</v>
      </c>
      <c r="D135" s="296"/>
      <c r="E135" s="296"/>
      <c r="F135" s="319" t="s">
        <v>397</v>
      </c>
      <c r="G135" s="296"/>
      <c r="H135" s="296" t="s">
        <v>431</v>
      </c>
      <c r="I135" s="296" t="s">
        <v>393</v>
      </c>
      <c r="J135" s="296">
        <v>50</v>
      </c>
      <c r="K135" s="344"/>
    </row>
    <row r="136" s="1" customFormat="1" ht="15" customHeight="1">
      <c r="B136" s="341"/>
      <c r="C136" s="296" t="s">
        <v>418</v>
      </c>
      <c r="D136" s="296"/>
      <c r="E136" s="296"/>
      <c r="F136" s="319" t="s">
        <v>397</v>
      </c>
      <c r="G136" s="296"/>
      <c r="H136" s="296" t="s">
        <v>431</v>
      </c>
      <c r="I136" s="296" t="s">
        <v>393</v>
      </c>
      <c r="J136" s="296">
        <v>50</v>
      </c>
      <c r="K136" s="344"/>
    </row>
    <row r="137" s="1" customFormat="1" ht="15" customHeight="1">
      <c r="B137" s="341"/>
      <c r="C137" s="296" t="s">
        <v>419</v>
      </c>
      <c r="D137" s="296"/>
      <c r="E137" s="296"/>
      <c r="F137" s="319" t="s">
        <v>397</v>
      </c>
      <c r="G137" s="296"/>
      <c r="H137" s="296" t="s">
        <v>444</v>
      </c>
      <c r="I137" s="296" t="s">
        <v>393</v>
      </c>
      <c r="J137" s="296">
        <v>255</v>
      </c>
      <c r="K137" s="344"/>
    </row>
    <row r="138" s="1" customFormat="1" ht="15" customHeight="1">
      <c r="B138" s="341"/>
      <c r="C138" s="296" t="s">
        <v>421</v>
      </c>
      <c r="D138" s="296"/>
      <c r="E138" s="296"/>
      <c r="F138" s="319" t="s">
        <v>391</v>
      </c>
      <c r="G138" s="296"/>
      <c r="H138" s="296" t="s">
        <v>445</v>
      </c>
      <c r="I138" s="296" t="s">
        <v>423</v>
      </c>
      <c r="J138" s="296"/>
      <c r="K138" s="344"/>
    </row>
    <row r="139" s="1" customFormat="1" ht="15" customHeight="1">
      <c r="B139" s="341"/>
      <c r="C139" s="296" t="s">
        <v>424</v>
      </c>
      <c r="D139" s="296"/>
      <c r="E139" s="296"/>
      <c r="F139" s="319" t="s">
        <v>391</v>
      </c>
      <c r="G139" s="296"/>
      <c r="H139" s="296" t="s">
        <v>446</v>
      </c>
      <c r="I139" s="296" t="s">
        <v>426</v>
      </c>
      <c r="J139" s="296"/>
      <c r="K139" s="344"/>
    </row>
    <row r="140" s="1" customFormat="1" ht="15" customHeight="1">
      <c r="B140" s="341"/>
      <c r="C140" s="296" t="s">
        <v>427</v>
      </c>
      <c r="D140" s="296"/>
      <c r="E140" s="296"/>
      <c r="F140" s="319" t="s">
        <v>391</v>
      </c>
      <c r="G140" s="296"/>
      <c r="H140" s="296" t="s">
        <v>427</v>
      </c>
      <c r="I140" s="296" t="s">
        <v>426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391</v>
      </c>
      <c r="G141" s="296"/>
      <c r="H141" s="296" t="s">
        <v>447</v>
      </c>
      <c r="I141" s="296" t="s">
        <v>426</v>
      </c>
      <c r="J141" s="296"/>
      <c r="K141" s="344"/>
    </row>
    <row r="142" s="1" customFormat="1" ht="15" customHeight="1">
      <c r="B142" s="341"/>
      <c r="C142" s="296" t="s">
        <v>448</v>
      </c>
      <c r="D142" s="296"/>
      <c r="E142" s="296"/>
      <c r="F142" s="319" t="s">
        <v>391</v>
      </c>
      <c r="G142" s="296"/>
      <c r="H142" s="296" t="s">
        <v>449</v>
      </c>
      <c r="I142" s="296" t="s">
        <v>426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450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385</v>
      </c>
      <c r="D148" s="311"/>
      <c r="E148" s="311"/>
      <c r="F148" s="311" t="s">
        <v>386</v>
      </c>
      <c r="G148" s="312"/>
      <c r="H148" s="311" t="s">
        <v>53</v>
      </c>
      <c r="I148" s="311" t="s">
        <v>56</v>
      </c>
      <c r="J148" s="311" t="s">
        <v>387</v>
      </c>
      <c r="K148" s="310"/>
    </row>
    <row r="149" s="1" customFormat="1" ht="17.25" customHeight="1">
      <c r="B149" s="308"/>
      <c r="C149" s="313" t="s">
        <v>388</v>
      </c>
      <c r="D149" s="313"/>
      <c r="E149" s="313"/>
      <c r="F149" s="314" t="s">
        <v>389</v>
      </c>
      <c r="G149" s="315"/>
      <c r="H149" s="313"/>
      <c r="I149" s="313"/>
      <c r="J149" s="313" t="s">
        <v>390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394</v>
      </c>
      <c r="D151" s="296"/>
      <c r="E151" s="296"/>
      <c r="F151" s="349" t="s">
        <v>391</v>
      </c>
      <c r="G151" s="296"/>
      <c r="H151" s="348" t="s">
        <v>431</v>
      </c>
      <c r="I151" s="348" t="s">
        <v>393</v>
      </c>
      <c r="J151" s="348">
        <v>120</v>
      </c>
      <c r="K151" s="344"/>
    </row>
    <row r="152" s="1" customFormat="1" ht="15" customHeight="1">
      <c r="B152" s="321"/>
      <c r="C152" s="348" t="s">
        <v>440</v>
      </c>
      <c r="D152" s="296"/>
      <c r="E152" s="296"/>
      <c r="F152" s="349" t="s">
        <v>391</v>
      </c>
      <c r="G152" s="296"/>
      <c r="H152" s="348" t="s">
        <v>451</v>
      </c>
      <c r="I152" s="348" t="s">
        <v>393</v>
      </c>
      <c r="J152" s="348" t="s">
        <v>442</v>
      </c>
      <c r="K152" s="344"/>
    </row>
    <row r="153" s="1" customFormat="1" ht="15" customHeight="1">
      <c r="B153" s="321"/>
      <c r="C153" s="348" t="s">
        <v>339</v>
      </c>
      <c r="D153" s="296"/>
      <c r="E153" s="296"/>
      <c r="F153" s="349" t="s">
        <v>391</v>
      </c>
      <c r="G153" s="296"/>
      <c r="H153" s="348" t="s">
        <v>452</v>
      </c>
      <c r="I153" s="348" t="s">
        <v>393</v>
      </c>
      <c r="J153" s="348" t="s">
        <v>442</v>
      </c>
      <c r="K153" s="344"/>
    </row>
    <row r="154" s="1" customFormat="1" ht="15" customHeight="1">
      <c r="B154" s="321"/>
      <c r="C154" s="348" t="s">
        <v>396</v>
      </c>
      <c r="D154" s="296"/>
      <c r="E154" s="296"/>
      <c r="F154" s="349" t="s">
        <v>397</v>
      </c>
      <c r="G154" s="296"/>
      <c r="H154" s="348" t="s">
        <v>431</v>
      </c>
      <c r="I154" s="348" t="s">
        <v>393</v>
      </c>
      <c r="J154" s="348">
        <v>50</v>
      </c>
      <c r="K154" s="344"/>
    </row>
    <row r="155" s="1" customFormat="1" ht="15" customHeight="1">
      <c r="B155" s="321"/>
      <c r="C155" s="348" t="s">
        <v>399</v>
      </c>
      <c r="D155" s="296"/>
      <c r="E155" s="296"/>
      <c r="F155" s="349" t="s">
        <v>391</v>
      </c>
      <c r="G155" s="296"/>
      <c r="H155" s="348" t="s">
        <v>431</v>
      </c>
      <c r="I155" s="348" t="s">
        <v>401</v>
      </c>
      <c r="J155" s="348"/>
      <c r="K155" s="344"/>
    </row>
    <row r="156" s="1" customFormat="1" ht="15" customHeight="1">
      <c r="B156" s="321"/>
      <c r="C156" s="348" t="s">
        <v>410</v>
      </c>
      <c r="D156" s="296"/>
      <c r="E156" s="296"/>
      <c r="F156" s="349" t="s">
        <v>397</v>
      </c>
      <c r="G156" s="296"/>
      <c r="H156" s="348" t="s">
        <v>431</v>
      </c>
      <c r="I156" s="348" t="s">
        <v>393</v>
      </c>
      <c r="J156" s="348">
        <v>50</v>
      </c>
      <c r="K156" s="344"/>
    </row>
    <row r="157" s="1" customFormat="1" ht="15" customHeight="1">
      <c r="B157" s="321"/>
      <c r="C157" s="348" t="s">
        <v>418</v>
      </c>
      <c r="D157" s="296"/>
      <c r="E157" s="296"/>
      <c r="F157" s="349" t="s">
        <v>397</v>
      </c>
      <c r="G157" s="296"/>
      <c r="H157" s="348" t="s">
        <v>431</v>
      </c>
      <c r="I157" s="348" t="s">
        <v>393</v>
      </c>
      <c r="J157" s="348">
        <v>50</v>
      </c>
      <c r="K157" s="344"/>
    </row>
    <row r="158" s="1" customFormat="1" ht="15" customHeight="1">
      <c r="B158" s="321"/>
      <c r="C158" s="348" t="s">
        <v>416</v>
      </c>
      <c r="D158" s="296"/>
      <c r="E158" s="296"/>
      <c r="F158" s="349" t="s">
        <v>397</v>
      </c>
      <c r="G158" s="296"/>
      <c r="H158" s="348" t="s">
        <v>431</v>
      </c>
      <c r="I158" s="348" t="s">
        <v>393</v>
      </c>
      <c r="J158" s="348">
        <v>50</v>
      </c>
      <c r="K158" s="344"/>
    </row>
    <row r="159" s="1" customFormat="1" ht="15" customHeight="1">
      <c r="B159" s="321"/>
      <c r="C159" s="348" t="s">
        <v>86</v>
      </c>
      <c r="D159" s="296"/>
      <c r="E159" s="296"/>
      <c r="F159" s="349" t="s">
        <v>391</v>
      </c>
      <c r="G159" s="296"/>
      <c r="H159" s="348" t="s">
        <v>453</v>
      </c>
      <c r="I159" s="348" t="s">
        <v>393</v>
      </c>
      <c r="J159" s="348" t="s">
        <v>454</v>
      </c>
      <c r="K159" s="344"/>
    </row>
    <row r="160" s="1" customFormat="1" ht="15" customHeight="1">
      <c r="B160" s="321"/>
      <c r="C160" s="348" t="s">
        <v>455</v>
      </c>
      <c r="D160" s="296"/>
      <c r="E160" s="296"/>
      <c r="F160" s="349" t="s">
        <v>391</v>
      </c>
      <c r="G160" s="296"/>
      <c r="H160" s="348" t="s">
        <v>456</v>
      </c>
      <c r="I160" s="348" t="s">
        <v>426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457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385</v>
      </c>
      <c r="D166" s="311"/>
      <c r="E166" s="311"/>
      <c r="F166" s="311" t="s">
        <v>386</v>
      </c>
      <c r="G166" s="353"/>
      <c r="H166" s="354" t="s">
        <v>53</v>
      </c>
      <c r="I166" s="354" t="s">
        <v>56</v>
      </c>
      <c r="J166" s="311" t="s">
        <v>387</v>
      </c>
      <c r="K166" s="288"/>
    </row>
    <row r="167" s="1" customFormat="1" ht="17.25" customHeight="1">
      <c r="B167" s="289"/>
      <c r="C167" s="313" t="s">
        <v>388</v>
      </c>
      <c r="D167" s="313"/>
      <c r="E167" s="313"/>
      <c r="F167" s="314" t="s">
        <v>389</v>
      </c>
      <c r="G167" s="355"/>
      <c r="H167" s="356"/>
      <c r="I167" s="356"/>
      <c r="J167" s="313" t="s">
        <v>390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394</v>
      </c>
      <c r="D169" s="296"/>
      <c r="E169" s="296"/>
      <c r="F169" s="319" t="s">
        <v>391</v>
      </c>
      <c r="G169" s="296"/>
      <c r="H169" s="296" t="s">
        <v>431</v>
      </c>
      <c r="I169" s="296" t="s">
        <v>393</v>
      </c>
      <c r="J169" s="296">
        <v>120</v>
      </c>
      <c r="K169" s="344"/>
    </row>
    <row r="170" s="1" customFormat="1" ht="15" customHeight="1">
      <c r="B170" s="321"/>
      <c r="C170" s="296" t="s">
        <v>440</v>
      </c>
      <c r="D170" s="296"/>
      <c r="E170" s="296"/>
      <c r="F170" s="319" t="s">
        <v>391</v>
      </c>
      <c r="G170" s="296"/>
      <c r="H170" s="296" t="s">
        <v>441</v>
      </c>
      <c r="I170" s="296" t="s">
        <v>393</v>
      </c>
      <c r="J170" s="296" t="s">
        <v>442</v>
      </c>
      <c r="K170" s="344"/>
    </row>
    <row r="171" s="1" customFormat="1" ht="15" customHeight="1">
      <c r="B171" s="321"/>
      <c r="C171" s="296" t="s">
        <v>339</v>
      </c>
      <c r="D171" s="296"/>
      <c r="E171" s="296"/>
      <c r="F171" s="319" t="s">
        <v>391</v>
      </c>
      <c r="G171" s="296"/>
      <c r="H171" s="296" t="s">
        <v>458</v>
      </c>
      <c r="I171" s="296" t="s">
        <v>393</v>
      </c>
      <c r="J171" s="296" t="s">
        <v>442</v>
      </c>
      <c r="K171" s="344"/>
    </row>
    <row r="172" s="1" customFormat="1" ht="15" customHeight="1">
      <c r="B172" s="321"/>
      <c r="C172" s="296" t="s">
        <v>396</v>
      </c>
      <c r="D172" s="296"/>
      <c r="E172" s="296"/>
      <c r="F172" s="319" t="s">
        <v>397</v>
      </c>
      <c r="G172" s="296"/>
      <c r="H172" s="296" t="s">
        <v>458</v>
      </c>
      <c r="I172" s="296" t="s">
        <v>393</v>
      </c>
      <c r="J172" s="296">
        <v>50</v>
      </c>
      <c r="K172" s="344"/>
    </row>
    <row r="173" s="1" customFormat="1" ht="15" customHeight="1">
      <c r="B173" s="321"/>
      <c r="C173" s="296" t="s">
        <v>399</v>
      </c>
      <c r="D173" s="296"/>
      <c r="E173" s="296"/>
      <c r="F173" s="319" t="s">
        <v>391</v>
      </c>
      <c r="G173" s="296"/>
      <c r="H173" s="296" t="s">
        <v>458</v>
      </c>
      <c r="I173" s="296" t="s">
        <v>401</v>
      </c>
      <c r="J173" s="296"/>
      <c r="K173" s="344"/>
    </row>
    <row r="174" s="1" customFormat="1" ht="15" customHeight="1">
      <c r="B174" s="321"/>
      <c r="C174" s="296" t="s">
        <v>410</v>
      </c>
      <c r="D174" s="296"/>
      <c r="E174" s="296"/>
      <c r="F174" s="319" t="s">
        <v>397</v>
      </c>
      <c r="G174" s="296"/>
      <c r="H174" s="296" t="s">
        <v>458</v>
      </c>
      <c r="I174" s="296" t="s">
        <v>393</v>
      </c>
      <c r="J174" s="296">
        <v>50</v>
      </c>
      <c r="K174" s="344"/>
    </row>
    <row r="175" s="1" customFormat="1" ht="15" customHeight="1">
      <c r="B175" s="321"/>
      <c r="C175" s="296" t="s">
        <v>418</v>
      </c>
      <c r="D175" s="296"/>
      <c r="E175" s="296"/>
      <c r="F175" s="319" t="s">
        <v>397</v>
      </c>
      <c r="G175" s="296"/>
      <c r="H175" s="296" t="s">
        <v>458</v>
      </c>
      <c r="I175" s="296" t="s">
        <v>393</v>
      </c>
      <c r="J175" s="296">
        <v>50</v>
      </c>
      <c r="K175" s="344"/>
    </row>
    <row r="176" s="1" customFormat="1" ht="15" customHeight="1">
      <c r="B176" s="321"/>
      <c r="C176" s="296" t="s">
        <v>416</v>
      </c>
      <c r="D176" s="296"/>
      <c r="E176" s="296"/>
      <c r="F176" s="319" t="s">
        <v>397</v>
      </c>
      <c r="G176" s="296"/>
      <c r="H176" s="296" t="s">
        <v>458</v>
      </c>
      <c r="I176" s="296" t="s">
        <v>393</v>
      </c>
      <c r="J176" s="296">
        <v>50</v>
      </c>
      <c r="K176" s="344"/>
    </row>
    <row r="177" s="1" customFormat="1" ht="15" customHeight="1">
      <c r="B177" s="321"/>
      <c r="C177" s="296" t="s">
        <v>99</v>
      </c>
      <c r="D177" s="296"/>
      <c r="E177" s="296"/>
      <c r="F177" s="319" t="s">
        <v>391</v>
      </c>
      <c r="G177" s="296"/>
      <c r="H177" s="296" t="s">
        <v>459</v>
      </c>
      <c r="I177" s="296" t="s">
        <v>460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391</v>
      </c>
      <c r="G178" s="296"/>
      <c r="H178" s="296" t="s">
        <v>461</v>
      </c>
      <c r="I178" s="296" t="s">
        <v>462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391</v>
      </c>
      <c r="G179" s="296"/>
      <c r="H179" s="296" t="s">
        <v>463</v>
      </c>
      <c r="I179" s="296" t="s">
        <v>393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391</v>
      </c>
      <c r="G180" s="296"/>
      <c r="H180" s="296" t="s">
        <v>464</v>
      </c>
      <c r="I180" s="296" t="s">
        <v>393</v>
      </c>
      <c r="J180" s="296">
        <v>255</v>
      </c>
      <c r="K180" s="344"/>
    </row>
    <row r="181" s="1" customFormat="1" ht="15" customHeight="1">
      <c r="B181" s="321"/>
      <c r="C181" s="296" t="s">
        <v>100</v>
      </c>
      <c r="D181" s="296"/>
      <c r="E181" s="296"/>
      <c r="F181" s="319" t="s">
        <v>391</v>
      </c>
      <c r="G181" s="296"/>
      <c r="H181" s="296" t="s">
        <v>355</v>
      </c>
      <c r="I181" s="296" t="s">
        <v>393</v>
      </c>
      <c r="J181" s="296">
        <v>10</v>
      </c>
      <c r="K181" s="344"/>
    </row>
    <row r="182" s="1" customFormat="1" ht="15" customHeight="1">
      <c r="B182" s="321"/>
      <c r="C182" s="296" t="s">
        <v>101</v>
      </c>
      <c r="D182" s="296"/>
      <c r="E182" s="296"/>
      <c r="F182" s="319" t="s">
        <v>391</v>
      </c>
      <c r="G182" s="296"/>
      <c r="H182" s="296" t="s">
        <v>465</v>
      </c>
      <c r="I182" s="296" t="s">
        <v>426</v>
      </c>
      <c r="J182" s="296"/>
      <c r="K182" s="344"/>
    </row>
    <row r="183" s="1" customFormat="1" ht="15" customHeight="1">
      <c r="B183" s="321"/>
      <c r="C183" s="296" t="s">
        <v>466</v>
      </c>
      <c r="D183" s="296"/>
      <c r="E183" s="296"/>
      <c r="F183" s="319" t="s">
        <v>391</v>
      </c>
      <c r="G183" s="296"/>
      <c r="H183" s="296" t="s">
        <v>467</v>
      </c>
      <c r="I183" s="296" t="s">
        <v>426</v>
      </c>
      <c r="J183" s="296"/>
      <c r="K183" s="344"/>
    </row>
    <row r="184" s="1" customFormat="1" ht="15" customHeight="1">
      <c r="B184" s="321"/>
      <c r="C184" s="296" t="s">
        <v>455</v>
      </c>
      <c r="D184" s="296"/>
      <c r="E184" s="296"/>
      <c r="F184" s="319" t="s">
        <v>391</v>
      </c>
      <c r="G184" s="296"/>
      <c r="H184" s="296" t="s">
        <v>468</v>
      </c>
      <c r="I184" s="296" t="s">
        <v>426</v>
      </c>
      <c r="J184" s="296"/>
      <c r="K184" s="344"/>
    </row>
    <row r="185" s="1" customFormat="1" ht="15" customHeight="1">
      <c r="B185" s="321"/>
      <c r="C185" s="296" t="s">
        <v>103</v>
      </c>
      <c r="D185" s="296"/>
      <c r="E185" s="296"/>
      <c r="F185" s="319" t="s">
        <v>397</v>
      </c>
      <c r="G185" s="296"/>
      <c r="H185" s="296" t="s">
        <v>469</v>
      </c>
      <c r="I185" s="296" t="s">
        <v>393</v>
      </c>
      <c r="J185" s="296">
        <v>50</v>
      </c>
      <c r="K185" s="344"/>
    </row>
    <row r="186" s="1" customFormat="1" ht="15" customHeight="1">
      <c r="B186" s="321"/>
      <c r="C186" s="296" t="s">
        <v>470</v>
      </c>
      <c r="D186" s="296"/>
      <c r="E186" s="296"/>
      <c r="F186" s="319" t="s">
        <v>397</v>
      </c>
      <c r="G186" s="296"/>
      <c r="H186" s="296" t="s">
        <v>471</v>
      </c>
      <c r="I186" s="296" t="s">
        <v>472</v>
      </c>
      <c r="J186" s="296"/>
      <c r="K186" s="344"/>
    </row>
    <row r="187" s="1" customFormat="1" ht="15" customHeight="1">
      <c r="B187" s="321"/>
      <c r="C187" s="296" t="s">
        <v>473</v>
      </c>
      <c r="D187" s="296"/>
      <c r="E187" s="296"/>
      <c r="F187" s="319" t="s">
        <v>397</v>
      </c>
      <c r="G187" s="296"/>
      <c r="H187" s="296" t="s">
        <v>474</v>
      </c>
      <c r="I187" s="296" t="s">
        <v>472</v>
      </c>
      <c r="J187" s="296"/>
      <c r="K187" s="344"/>
    </row>
    <row r="188" s="1" customFormat="1" ht="15" customHeight="1">
      <c r="B188" s="321"/>
      <c r="C188" s="296" t="s">
        <v>475</v>
      </c>
      <c r="D188" s="296"/>
      <c r="E188" s="296"/>
      <c r="F188" s="319" t="s">
        <v>397</v>
      </c>
      <c r="G188" s="296"/>
      <c r="H188" s="296" t="s">
        <v>476</v>
      </c>
      <c r="I188" s="296" t="s">
        <v>472</v>
      </c>
      <c r="J188" s="296"/>
      <c r="K188" s="344"/>
    </row>
    <row r="189" s="1" customFormat="1" ht="15" customHeight="1">
      <c r="B189" s="321"/>
      <c r="C189" s="357" t="s">
        <v>477</v>
      </c>
      <c r="D189" s="296"/>
      <c r="E189" s="296"/>
      <c r="F189" s="319" t="s">
        <v>397</v>
      </c>
      <c r="G189" s="296"/>
      <c r="H189" s="296" t="s">
        <v>478</v>
      </c>
      <c r="I189" s="296" t="s">
        <v>479</v>
      </c>
      <c r="J189" s="358" t="s">
        <v>480</v>
      </c>
      <c r="K189" s="344"/>
    </row>
    <row r="190" s="18" customFormat="1" ht="15" customHeight="1">
      <c r="B190" s="359"/>
      <c r="C190" s="360" t="s">
        <v>481</v>
      </c>
      <c r="D190" s="361"/>
      <c r="E190" s="361"/>
      <c r="F190" s="362" t="s">
        <v>397</v>
      </c>
      <c r="G190" s="361"/>
      <c r="H190" s="361" t="s">
        <v>482</v>
      </c>
      <c r="I190" s="361" t="s">
        <v>479</v>
      </c>
      <c r="J190" s="363" t="s">
        <v>480</v>
      </c>
      <c r="K190" s="364"/>
    </row>
    <row r="191" s="1" customFormat="1" ht="15" customHeight="1">
      <c r="B191" s="321"/>
      <c r="C191" s="357" t="s">
        <v>41</v>
      </c>
      <c r="D191" s="296"/>
      <c r="E191" s="296"/>
      <c r="F191" s="319" t="s">
        <v>391</v>
      </c>
      <c r="G191" s="296"/>
      <c r="H191" s="293" t="s">
        <v>483</v>
      </c>
      <c r="I191" s="296" t="s">
        <v>484</v>
      </c>
      <c r="J191" s="296"/>
      <c r="K191" s="344"/>
    </row>
    <row r="192" s="1" customFormat="1" ht="15" customHeight="1">
      <c r="B192" s="321"/>
      <c r="C192" s="357" t="s">
        <v>485</v>
      </c>
      <c r="D192" s="296"/>
      <c r="E192" s="296"/>
      <c r="F192" s="319" t="s">
        <v>391</v>
      </c>
      <c r="G192" s="296"/>
      <c r="H192" s="296" t="s">
        <v>486</v>
      </c>
      <c r="I192" s="296" t="s">
        <v>426</v>
      </c>
      <c r="J192" s="296"/>
      <c r="K192" s="344"/>
    </row>
    <row r="193" s="1" customFormat="1" ht="15" customHeight="1">
      <c r="B193" s="321"/>
      <c r="C193" s="357" t="s">
        <v>487</v>
      </c>
      <c r="D193" s="296"/>
      <c r="E193" s="296"/>
      <c r="F193" s="319" t="s">
        <v>391</v>
      </c>
      <c r="G193" s="296"/>
      <c r="H193" s="296" t="s">
        <v>488</v>
      </c>
      <c r="I193" s="296" t="s">
        <v>426</v>
      </c>
      <c r="J193" s="296"/>
      <c r="K193" s="344"/>
    </row>
    <row r="194" s="1" customFormat="1" ht="15" customHeight="1">
      <c r="B194" s="321"/>
      <c r="C194" s="357" t="s">
        <v>489</v>
      </c>
      <c r="D194" s="296"/>
      <c r="E194" s="296"/>
      <c r="F194" s="319" t="s">
        <v>397</v>
      </c>
      <c r="G194" s="296"/>
      <c r="H194" s="296" t="s">
        <v>490</v>
      </c>
      <c r="I194" s="296" t="s">
        <v>426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491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492</v>
      </c>
      <c r="D201" s="366"/>
      <c r="E201" s="366"/>
      <c r="F201" s="366" t="s">
        <v>493</v>
      </c>
      <c r="G201" s="367"/>
      <c r="H201" s="366" t="s">
        <v>494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484</v>
      </c>
      <c r="D203" s="296"/>
      <c r="E203" s="296"/>
      <c r="F203" s="319" t="s">
        <v>42</v>
      </c>
      <c r="G203" s="296"/>
      <c r="H203" s="296" t="s">
        <v>495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43</v>
      </c>
      <c r="G204" s="296"/>
      <c r="H204" s="296" t="s">
        <v>496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46</v>
      </c>
      <c r="G205" s="296"/>
      <c r="H205" s="296" t="s">
        <v>497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44</v>
      </c>
      <c r="G206" s="296"/>
      <c r="H206" s="296" t="s">
        <v>498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45</v>
      </c>
      <c r="G207" s="296"/>
      <c r="H207" s="296" t="s">
        <v>499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438</v>
      </c>
      <c r="D209" s="296"/>
      <c r="E209" s="296"/>
      <c r="F209" s="319" t="s">
        <v>78</v>
      </c>
      <c r="G209" s="296"/>
      <c r="H209" s="296" t="s">
        <v>500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333</v>
      </c>
      <c r="G210" s="296"/>
      <c r="H210" s="296" t="s">
        <v>334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331</v>
      </c>
      <c r="G211" s="296"/>
      <c r="H211" s="296" t="s">
        <v>501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335</v>
      </c>
      <c r="G212" s="357"/>
      <c r="H212" s="348" t="s">
        <v>336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337</v>
      </c>
      <c r="G213" s="357"/>
      <c r="H213" s="348" t="s">
        <v>502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462</v>
      </c>
      <c r="D215" s="296"/>
      <c r="E215" s="296"/>
      <c r="F215" s="319">
        <v>1</v>
      </c>
      <c r="G215" s="357"/>
      <c r="H215" s="348" t="s">
        <v>503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504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505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506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NTB\admin</dc:creator>
  <cp:lastModifiedBy>NTB\admin</cp:lastModifiedBy>
  <dcterms:created xsi:type="dcterms:W3CDTF">2024-07-18T12:50:15Z</dcterms:created>
  <dcterms:modified xsi:type="dcterms:W3CDTF">2024-07-18T12:50:18Z</dcterms:modified>
</cp:coreProperties>
</file>